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15600" windowHeight="8010" activeTab="1"/>
  </bookViews>
  <sheets>
    <sheet name="TYBA HIS FINAL" sheetId="2" r:id="rId1"/>
    <sheet name="TYBA HIS 6 SEM " sheetId="3" r:id="rId2"/>
  </sheets>
  <definedNames>
    <definedName name="_xlnm.Print_Area" localSheetId="0">'TYBA HIS FINAL'!$A$1:$O$51</definedName>
  </definedNames>
  <calcPr calcId="124519"/>
</workbook>
</file>

<file path=xl/calcChain.xml><?xml version="1.0" encoding="utf-8"?>
<calcChain xmlns="http://schemas.openxmlformats.org/spreadsheetml/2006/main">
  <c r="M66" i="2"/>
  <c r="L66"/>
  <c r="K66"/>
  <c r="J66"/>
  <c r="I66"/>
  <c r="H66"/>
  <c r="G66"/>
  <c r="F66"/>
  <c r="E66"/>
  <c r="D66"/>
  <c r="C65"/>
  <c r="C64"/>
  <c r="C63"/>
  <c r="C62"/>
  <c r="C66" s="1"/>
  <c r="N61"/>
  <c r="C61"/>
  <c r="N46" i="3"/>
  <c r="M66"/>
  <c r="L66"/>
  <c r="K66"/>
  <c r="J66"/>
  <c r="I66"/>
  <c r="H66"/>
  <c r="G66"/>
  <c r="Q66" s="1"/>
  <c r="F66"/>
  <c r="E66"/>
  <c r="D66"/>
  <c r="Q65"/>
  <c r="C65"/>
  <c r="P65" s="1"/>
  <c r="N65" s="1"/>
  <c r="Q64"/>
  <c r="C64"/>
  <c r="P64" s="1"/>
  <c r="N64" s="1"/>
  <c r="Q63"/>
  <c r="C63"/>
  <c r="P63" s="1"/>
  <c r="N63" s="1"/>
  <c r="Q62"/>
  <c r="C62"/>
  <c r="P62" s="1"/>
  <c r="N62" s="1"/>
  <c r="N61"/>
  <c r="C61"/>
  <c r="Q60"/>
  <c r="P60"/>
  <c r="Q59"/>
  <c r="P59"/>
  <c r="M48"/>
  <c r="L48"/>
  <c r="K48"/>
  <c r="J48"/>
  <c r="I48"/>
  <c r="H48"/>
  <c r="G48"/>
  <c r="F48"/>
  <c r="Q48" s="1"/>
  <c r="E48"/>
  <c r="D48"/>
  <c r="Q47"/>
  <c r="C47"/>
  <c r="P47" s="1"/>
  <c r="Q46"/>
  <c r="P46"/>
  <c r="Q45"/>
  <c r="P45"/>
  <c r="Q44"/>
  <c r="P44"/>
  <c r="Q43"/>
  <c r="P43"/>
  <c r="C43"/>
  <c r="Q42"/>
  <c r="N42" s="1"/>
  <c r="P42"/>
  <c r="Q41"/>
  <c r="C41"/>
  <c r="P41" s="1"/>
  <c r="Q40"/>
  <c r="P40"/>
  <c r="N40" s="1"/>
  <c r="Q39"/>
  <c r="P39"/>
  <c r="N39" s="1"/>
  <c r="Q33"/>
  <c r="O33" s="1"/>
  <c r="Q32"/>
  <c r="O32" s="1"/>
  <c r="Q31"/>
  <c r="O31" s="1"/>
  <c r="Q30"/>
  <c r="O30" s="1"/>
  <c r="Q29"/>
  <c r="O29" s="1"/>
  <c r="Q28"/>
  <c r="O28" s="1"/>
  <c r="L18"/>
  <c r="K18"/>
  <c r="J18"/>
  <c r="I18"/>
  <c r="H18"/>
  <c r="G18"/>
  <c r="F18"/>
  <c r="E18"/>
  <c r="D18"/>
  <c r="C18"/>
  <c r="M17"/>
  <c r="M16"/>
  <c r="N12"/>
  <c r="N11"/>
  <c r="N10"/>
  <c r="N9"/>
  <c r="N8"/>
  <c r="M48" i="2"/>
  <c r="L48"/>
  <c r="K48"/>
  <c r="J48"/>
  <c r="I48"/>
  <c r="H48"/>
  <c r="G48"/>
  <c r="F48"/>
  <c r="E48"/>
  <c r="D48"/>
  <c r="C47"/>
  <c r="C45"/>
  <c r="C43"/>
  <c r="C41"/>
  <c r="C40"/>
  <c r="C48" s="1"/>
  <c r="L18"/>
  <c r="J18"/>
  <c r="I18"/>
  <c r="H18"/>
  <c r="G18"/>
  <c r="F18"/>
  <c r="E18"/>
  <c r="D18"/>
  <c r="C18"/>
  <c r="M17"/>
  <c r="M16"/>
  <c r="N12"/>
  <c r="N11"/>
  <c r="N10"/>
  <c r="N9"/>
  <c r="N8"/>
  <c r="Q65"/>
  <c r="N65" s="1"/>
  <c r="P65"/>
  <c r="Q64"/>
  <c r="N64" s="1"/>
  <c r="P64"/>
  <c r="Q63"/>
  <c r="N63" s="1"/>
  <c r="P63"/>
  <c r="Q62"/>
  <c r="P62"/>
  <c r="N62" s="1"/>
  <c r="Q60"/>
  <c r="P60"/>
  <c r="Q59"/>
  <c r="Q47"/>
  <c r="P47"/>
  <c r="Q46"/>
  <c r="P46"/>
  <c r="Q45"/>
  <c r="P45"/>
  <c r="Q44"/>
  <c r="P44"/>
  <c r="Q43"/>
  <c r="P43"/>
  <c r="Q42"/>
  <c r="N42" s="1"/>
  <c r="P42"/>
  <c r="Q41"/>
  <c r="P41"/>
  <c r="Q40"/>
  <c r="N40" s="1"/>
  <c r="P40"/>
  <c r="Q39"/>
  <c r="N39" s="1"/>
  <c r="P39"/>
  <c r="Q33"/>
  <c r="O33" s="1"/>
  <c r="Q32"/>
  <c r="O32" s="1"/>
  <c r="Q31"/>
  <c r="O31" s="1"/>
  <c r="Q30"/>
  <c r="O30" s="1"/>
  <c r="Q29"/>
  <c r="O29" s="1"/>
  <c r="Q28"/>
  <c r="O28" s="1"/>
  <c r="N60" i="3" l="1"/>
  <c r="M18"/>
  <c r="C66"/>
  <c r="P66" s="1"/>
  <c r="C48"/>
  <c r="P48" s="1"/>
  <c r="N48" s="1"/>
  <c r="M18" i="2"/>
  <c r="Q66"/>
  <c r="P66"/>
  <c r="P48"/>
  <c r="Q48"/>
  <c r="N48" s="1"/>
  <c r="P59"/>
  <c r="N60" s="1"/>
</calcChain>
</file>

<file path=xl/sharedStrings.xml><?xml version="1.0" encoding="utf-8"?>
<sst xmlns="http://schemas.openxmlformats.org/spreadsheetml/2006/main" count="292" uniqueCount="90">
  <si>
    <t>VIDYA MANDIR MANDAL</t>
  </si>
  <si>
    <t xml:space="preserve">MATOSHREE SUMATI CHINTAMANI TIPNIS </t>
  </si>
  <si>
    <t>COLLEGE OF ARTS AND COMMERCE</t>
  </si>
  <si>
    <t>Total Number of Students Registered</t>
  </si>
  <si>
    <t xml:space="preserve">Male = </t>
  </si>
  <si>
    <t xml:space="preserve">Female = </t>
  </si>
  <si>
    <t xml:space="preserve">Total = </t>
  </si>
  <si>
    <t>Total Number of Students Appeared</t>
  </si>
  <si>
    <t>Total Number of Students Pass</t>
  </si>
  <si>
    <t>Total =</t>
  </si>
  <si>
    <t>Total Number of Students Absent</t>
  </si>
  <si>
    <t xml:space="preserve">Male =  </t>
  </si>
  <si>
    <t>Total Number of Students Fail</t>
  </si>
  <si>
    <t>RESULT :</t>
  </si>
  <si>
    <t>GRADES</t>
  </si>
  <si>
    <t>O</t>
  </si>
  <si>
    <t>A+</t>
  </si>
  <si>
    <t>A</t>
  </si>
  <si>
    <t>B+</t>
  </si>
  <si>
    <t>B</t>
  </si>
  <si>
    <t>C</t>
  </si>
  <si>
    <t>D</t>
  </si>
  <si>
    <t xml:space="preserve"> RLE</t>
  </si>
  <si>
    <t>AB</t>
  </si>
  <si>
    <t>F</t>
  </si>
  <si>
    <t>TOTAL</t>
  </si>
  <si>
    <t>MALE</t>
  </si>
  <si>
    <t>FEMALE</t>
  </si>
  <si>
    <t>sr. no.</t>
  </si>
  <si>
    <t>Name of the student</t>
  </si>
  <si>
    <t>Rank</t>
  </si>
  <si>
    <t>Marks (grade point)</t>
  </si>
  <si>
    <t>Grade</t>
  </si>
  <si>
    <t>CGPI (grade)</t>
  </si>
  <si>
    <t>1ST</t>
  </si>
  <si>
    <t>2ND</t>
  </si>
  <si>
    <t xml:space="preserve"> Sr. No.</t>
  </si>
  <si>
    <t>Subject Name</t>
  </si>
  <si>
    <t xml:space="preserve">Number of students </t>
  </si>
  <si>
    <t>% Result</t>
  </si>
  <si>
    <t>Registered</t>
  </si>
  <si>
    <t>Absent</t>
  </si>
  <si>
    <t>Pass</t>
  </si>
  <si>
    <t>Male</t>
  </si>
  <si>
    <t>Female</t>
  </si>
  <si>
    <t>Total</t>
  </si>
  <si>
    <t>College Result:</t>
  </si>
  <si>
    <t>%</t>
  </si>
  <si>
    <t>PASS</t>
  </si>
  <si>
    <t>FAIL</t>
  </si>
  <si>
    <t>RR</t>
  </si>
  <si>
    <t>APP</t>
  </si>
  <si>
    <t>M</t>
  </si>
  <si>
    <t>OPEN</t>
  </si>
  <si>
    <t>SC</t>
  </si>
  <si>
    <t>ST</t>
  </si>
  <si>
    <t>OBC</t>
  </si>
  <si>
    <t>SBC</t>
  </si>
  <si>
    <t>VJNT (A)</t>
  </si>
  <si>
    <t>VJNT (B)</t>
  </si>
  <si>
    <t>VJNT ©</t>
  </si>
  <si>
    <t>VJNT (D)</t>
  </si>
  <si>
    <t>Head of Department</t>
  </si>
  <si>
    <t>Examination Chairperson</t>
  </si>
  <si>
    <t>Principal</t>
  </si>
  <si>
    <t>(Dr. Snehal Deshmukh)</t>
  </si>
  <si>
    <t>(Prof. Sagar Mohite)</t>
  </si>
  <si>
    <t>(Dr. Nandkumar Ingale)</t>
  </si>
  <si>
    <t>MARATHA</t>
  </si>
  <si>
    <t>ESBC</t>
  </si>
  <si>
    <t>MUSLIM</t>
  </si>
  <si>
    <t>3RD</t>
  </si>
  <si>
    <t>History of medeaval india(1526 CE - 1707 CE)</t>
  </si>
  <si>
    <t>History of contemporary india (1947 CE - 2000 CE)</t>
  </si>
  <si>
    <t>Histoy : Introduction to museology and archival science</t>
  </si>
  <si>
    <t>History of Marathas (1707 CE - 1818 CE)</t>
  </si>
  <si>
    <t>History : History of Asia (1945 CE - 2000 CE)</t>
  </si>
  <si>
    <t xml:space="preserve">History : Research Methology and Sourses of History </t>
  </si>
  <si>
    <t xml:space="preserve">SHEKTE APRNA ANKUSH </t>
  </si>
  <si>
    <t>429/600(9)</t>
  </si>
  <si>
    <t>425/600(8.83)</t>
  </si>
  <si>
    <t>GAVALI PRERIKA BHARAT</t>
  </si>
  <si>
    <t>THAKUR AJINKYASINGH RAJESHREE</t>
  </si>
  <si>
    <t>407/600(8.33)</t>
  </si>
  <si>
    <t>8.93(A)</t>
  </si>
  <si>
    <t>8.63(A)</t>
  </si>
  <si>
    <t>7.78(B+)</t>
  </si>
  <si>
    <t>RESULT ANALYSIS 2024-25</t>
  </si>
  <si>
    <t>T.Y.B.A.(HISTORY) ( SEM-  VI )(FINAL)- April, 2025</t>
  </si>
  <si>
    <t>T.Y.B.A.(HISTORY) ( SEM-  VI ) - April, 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</si>
</sst>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Wingdings"/>
      <charset val="2"/>
    </font>
    <font>
      <b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10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5" fillId="0" borderId="0" xfId="0" applyFont="1"/>
    <xf numFmtId="0" fontId="0" fillId="0" borderId="5" xfId="0" applyBorder="1" applyAlignment="1">
      <alignment horizontal="left"/>
    </xf>
    <xf numFmtId="0" fontId="6" fillId="0" borderId="0" xfId="0" applyFont="1" applyBorder="1"/>
    <xf numFmtId="0" fontId="0" fillId="0" borderId="9" xfId="0" applyBorder="1"/>
    <xf numFmtId="0" fontId="0" fillId="0" borderId="9" xfId="0" applyBorder="1" applyAlignment="1"/>
    <xf numFmtId="0" fontId="7" fillId="0" borderId="9" xfId="0" applyFont="1" applyBorder="1"/>
    <xf numFmtId="0" fontId="0" fillId="0" borderId="25" xfId="0" applyBorder="1"/>
    <xf numFmtId="0" fontId="0" fillId="0" borderId="17" xfId="0" applyBorder="1"/>
    <xf numFmtId="2" fontId="0" fillId="0" borderId="0" xfId="0" applyNumberFormat="1"/>
    <xf numFmtId="0" fontId="1" fillId="0" borderId="4" xfId="0" applyFont="1" applyBorder="1"/>
    <xf numFmtId="0" fontId="1" fillId="0" borderId="26" xfId="0" applyFont="1" applyBorder="1"/>
    <xf numFmtId="0" fontId="1" fillId="0" borderId="27" xfId="0" applyFont="1" applyBorder="1"/>
    <xf numFmtId="2" fontId="1" fillId="0" borderId="27" xfId="0" applyNumberFormat="1" applyFont="1" applyBorder="1"/>
    <xf numFmtId="0" fontId="1" fillId="0" borderId="28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0" xfId="0" applyFont="1"/>
    <xf numFmtId="0" fontId="1" fillId="0" borderId="10" xfId="1" applyFont="1" applyBorder="1"/>
    <xf numFmtId="0" fontId="1" fillId="0" borderId="32" xfId="1" applyFont="1" applyBorder="1" applyAlignment="1">
      <alignment horizontal="center"/>
    </xf>
    <xf numFmtId="0" fontId="1" fillId="0" borderId="33" xfId="1" applyFont="1" applyBorder="1" applyAlignment="1">
      <alignment horizontal="center"/>
    </xf>
    <xf numFmtId="0" fontId="1" fillId="0" borderId="34" xfId="1" applyFont="1" applyBorder="1" applyAlignment="1">
      <alignment horizontal="center"/>
    </xf>
    <xf numFmtId="0" fontId="1" fillId="0" borderId="35" xfId="1" applyFont="1" applyBorder="1" applyAlignment="1">
      <alignment horizontal="center"/>
    </xf>
    <xf numFmtId="0" fontId="1" fillId="0" borderId="25" xfId="1" applyFont="1" applyBorder="1" applyAlignment="1">
      <alignment horizontal="center"/>
    </xf>
    <xf numFmtId="0" fontId="1" fillId="0" borderId="17" xfId="1" applyFont="1" applyFill="1" applyBorder="1" applyAlignment="1">
      <alignment horizontal="center"/>
    </xf>
    <xf numFmtId="0" fontId="1" fillId="0" borderId="25" xfId="1" applyFont="1" applyFill="1" applyBorder="1" applyAlignment="1">
      <alignment horizontal="center"/>
    </xf>
    <xf numFmtId="0" fontId="1" fillId="0" borderId="10" xfId="1" applyFont="1" applyFill="1" applyBorder="1" applyAlignment="1">
      <alignment horizontal="center"/>
    </xf>
    <xf numFmtId="0" fontId="1" fillId="0" borderId="36" xfId="1" applyFont="1" applyBorder="1" applyAlignment="1">
      <alignment horizontal="center"/>
    </xf>
    <xf numFmtId="2" fontId="1" fillId="0" borderId="36" xfId="1" applyNumberFormat="1" applyFont="1" applyBorder="1" applyAlignment="1">
      <alignment horizontal="center"/>
    </xf>
    <xf numFmtId="0" fontId="1" fillId="0" borderId="10" xfId="1" applyFont="1" applyFill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1" applyFont="1" applyFill="1" applyBorder="1"/>
    <xf numFmtId="0" fontId="1" fillId="0" borderId="37" xfId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9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3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0" fillId="0" borderId="10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7" fillId="0" borderId="17" xfId="0" applyFont="1" applyBorder="1" applyAlignment="1">
      <alignment horizontal="center" wrapText="1"/>
    </xf>
    <xf numFmtId="0" fontId="0" fillId="0" borderId="10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12" xfId="0" applyFill="1" applyBorder="1" applyAlignment="1">
      <alignment horizontal="left"/>
    </xf>
    <xf numFmtId="0" fontId="1" fillId="0" borderId="26" xfId="1" applyFont="1" applyBorder="1" applyAlignment="1">
      <alignment horizontal="center"/>
    </xf>
    <xf numFmtId="0" fontId="1" fillId="0" borderId="27" xfId="1" applyFont="1" applyBorder="1" applyAlignment="1">
      <alignment horizontal="center"/>
    </xf>
    <xf numFmtId="0" fontId="1" fillId="0" borderId="28" xfId="1" applyFont="1" applyBorder="1" applyAlignment="1">
      <alignment horizontal="center"/>
    </xf>
    <xf numFmtId="0" fontId="1" fillId="0" borderId="29" xfId="1" applyFont="1" applyBorder="1" applyAlignment="1">
      <alignment horizontal="center"/>
    </xf>
    <xf numFmtId="0" fontId="1" fillId="0" borderId="30" xfId="1" applyFont="1" applyBorder="1" applyAlignment="1">
      <alignment horizontal="center"/>
    </xf>
    <xf numFmtId="0" fontId="1" fillId="0" borderId="31" xfId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1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center"/>
    </xf>
    <xf numFmtId="0" fontId="1" fillId="0" borderId="10" xfId="0" applyFont="1" applyFill="1" applyBorder="1" applyAlignment="1"/>
    <xf numFmtId="0" fontId="1" fillId="0" borderId="9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0</xdr:colOff>
      <xdr:row>0</xdr:row>
      <xdr:rowOff>161925</xdr:rowOff>
    </xdr:from>
    <xdr:to>
      <xdr:col>2</xdr:col>
      <xdr:colOff>123825</xdr:colOff>
      <xdr:row>3</xdr:row>
      <xdr:rowOff>0</xdr:rowOff>
    </xdr:to>
    <xdr:pic>
      <xdr:nvPicPr>
        <xdr:cNvPr id="3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885825" cy="5048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0</xdr:colOff>
      <xdr:row>0</xdr:row>
      <xdr:rowOff>161925</xdr:rowOff>
    </xdr:from>
    <xdr:to>
      <xdr:col>2</xdr:col>
      <xdr:colOff>123825</xdr:colOff>
      <xdr:row>3</xdr:row>
      <xdr:rowOff>0</xdr:rowOff>
    </xdr:to>
    <xdr:pic>
      <xdr:nvPicPr>
        <xdr:cNvPr id="3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971550" cy="504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6"/>
  <sheetViews>
    <sheetView workbookViewId="0">
      <selection activeCell="S7" sqref="S7"/>
    </sheetView>
  </sheetViews>
  <sheetFormatPr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18" ht="15" customHeight="1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</row>
    <row r="2" spans="1:18" ht="18.75">
      <c r="A2" s="51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3"/>
    </row>
    <row r="3" spans="1:18" ht="18.75">
      <c r="A3" s="51" t="s">
        <v>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3"/>
    </row>
    <row r="4" spans="1:18" ht="9.75" customHeight="1" thickBot="1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6"/>
    </row>
    <row r="5" spans="1:18" ht="4.5" customHeight="1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</row>
    <row r="6" spans="1:18" s="4" customFormat="1" ht="23.25">
      <c r="A6" s="57" t="s">
        <v>87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9"/>
    </row>
    <row r="7" spans="1:18" s="4" customFormat="1" ht="23.25">
      <c r="A7" s="45" t="s">
        <v>88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7"/>
    </row>
    <row r="8" spans="1:18" ht="23.25">
      <c r="A8" s="1"/>
      <c r="B8" s="98" t="s">
        <v>3</v>
      </c>
      <c r="C8" s="98"/>
      <c r="D8" s="98"/>
      <c r="E8" s="98"/>
      <c r="F8" s="98"/>
      <c r="G8" s="99" t="s">
        <v>4</v>
      </c>
      <c r="H8" s="100"/>
      <c r="I8" s="101">
        <v>9</v>
      </c>
      <c r="J8" s="99" t="s">
        <v>5</v>
      </c>
      <c r="K8" s="100"/>
      <c r="L8" s="101">
        <v>18</v>
      </c>
      <c r="M8" s="102" t="s">
        <v>6</v>
      </c>
      <c r="N8" s="101">
        <f>+I8+L8</f>
        <v>27</v>
      </c>
      <c r="O8" s="5"/>
      <c r="R8" s="4"/>
    </row>
    <row r="9" spans="1:18">
      <c r="A9" s="1"/>
      <c r="B9" s="98" t="s">
        <v>7</v>
      </c>
      <c r="C9" s="98"/>
      <c r="D9" s="98"/>
      <c r="E9" s="98"/>
      <c r="F9" s="98"/>
      <c r="G9" s="99" t="s">
        <v>4</v>
      </c>
      <c r="H9" s="100"/>
      <c r="I9" s="101">
        <v>9</v>
      </c>
      <c r="J9" s="99" t="s">
        <v>5</v>
      </c>
      <c r="K9" s="100"/>
      <c r="L9" s="101">
        <v>18</v>
      </c>
      <c r="M9" s="102" t="s">
        <v>6</v>
      </c>
      <c r="N9" s="101">
        <f>+I9+L9</f>
        <v>27</v>
      </c>
      <c r="O9" s="5"/>
    </row>
    <row r="10" spans="1:18">
      <c r="A10" s="1"/>
      <c r="B10" s="98" t="s">
        <v>8</v>
      </c>
      <c r="C10" s="98"/>
      <c r="D10" s="98"/>
      <c r="E10" s="98"/>
      <c r="F10" s="98"/>
      <c r="G10" s="99" t="s">
        <v>4</v>
      </c>
      <c r="H10" s="100"/>
      <c r="I10" s="101">
        <v>8</v>
      </c>
      <c r="J10" s="99" t="s">
        <v>5</v>
      </c>
      <c r="K10" s="100"/>
      <c r="L10" s="101">
        <v>18</v>
      </c>
      <c r="M10" s="102" t="s">
        <v>9</v>
      </c>
      <c r="N10" s="101">
        <f t="shared" ref="N10:N12" si="0">+I10+L10</f>
        <v>26</v>
      </c>
      <c r="O10" s="5"/>
    </row>
    <row r="11" spans="1:18">
      <c r="A11" s="1"/>
      <c r="B11" s="98" t="s">
        <v>10</v>
      </c>
      <c r="C11" s="98"/>
      <c r="D11" s="98"/>
      <c r="E11" s="98"/>
      <c r="F11" s="98"/>
      <c r="G11" s="99" t="s">
        <v>11</v>
      </c>
      <c r="H11" s="100"/>
      <c r="I11" s="101">
        <v>0</v>
      </c>
      <c r="J11" s="99" t="s">
        <v>5</v>
      </c>
      <c r="K11" s="100"/>
      <c r="L11" s="101">
        <v>0</v>
      </c>
      <c r="M11" s="102" t="s">
        <v>6</v>
      </c>
      <c r="N11" s="101">
        <f t="shared" si="0"/>
        <v>0</v>
      </c>
      <c r="O11" s="5"/>
    </row>
    <row r="12" spans="1:18">
      <c r="A12" s="1"/>
      <c r="B12" s="98" t="s">
        <v>12</v>
      </c>
      <c r="C12" s="98"/>
      <c r="D12" s="98"/>
      <c r="E12" s="98"/>
      <c r="F12" s="98"/>
      <c r="G12" s="99" t="s">
        <v>4</v>
      </c>
      <c r="H12" s="100"/>
      <c r="I12" s="101">
        <v>1</v>
      </c>
      <c r="J12" s="99" t="s">
        <v>5</v>
      </c>
      <c r="K12" s="100"/>
      <c r="L12" s="101">
        <v>0</v>
      </c>
      <c r="M12" s="102" t="s">
        <v>6</v>
      </c>
      <c r="N12" s="101">
        <f t="shared" si="0"/>
        <v>1</v>
      </c>
      <c r="O12" s="5"/>
    </row>
    <row r="13" spans="1:18" ht="8.25" customHeight="1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</row>
    <row r="14" spans="1:18">
      <c r="A14" s="1"/>
      <c r="B14" s="6" t="s">
        <v>13</v>
      </c>
      <c r="C14" s="6"/>
      <c r="D14" s="6"/>
      <c r="E14" s="6"/>
      <c r="F14" s="6"/>
      <c r="G14" s="6"/>
      <c r="H14" s="6"/>
      <c r="I14" s="6"/>
      <c r="J14" s="2"/>
      <c r="K14" s="2"/>
      <c r="L14" s="2"/>
      <c r="M14" s="2"/>
      <c r="N14" s="2"/>
      <c r="O14" s="3"/>
    </row>
    <row r="15" spans="1:18">
      <c r="A15" s="1"/>
      <c r="B15" s="7" t="s">
        <v>14</v>
      </c>
      <c r="C15" s="38" t="s">
        <v>15</v>
      </c>
      <c r="D15" s="38" t="s">
        <v>16</v>
      </c>
      <c r="E15" s="38" t="s">
        <v>17</v>
      </c>
      <c r="F15" s="38" t="s">
        <v>18</v>
      </c>
      <c r="G15" s="38" t="s">
        <v>19</v>
      </c>
      <c r="H15" s="38" t="s">
        <v>20</v>
      </c>
      <c r="I15" s="38" t="s">
        <v>21</v>
      </c>
      <c r="J15" s="38" t="s">
        <v>22</v>
      </c>
      <c r="K15" s="38" t="s">
        <v>23</v>
      </c>
      <c r="L15" s="38" t="s">
        <v>24</v>
      </c>
      <c r="M15" s="38" t="s">
        <v>25</v>
      </c>
      <c r="N15" s="2"/>
      <c r="O15" s="3"/>
    </row>
    <row r="16" spans="1:18">
      <c r="A16" s="1"/>
      <c r="B16" s="7" t="s">
        <v>26</v>
      </c>
      <c r="C16" s="39">
        <v>0</v>
      </c>
      <c r="D16" s="39">
        <v>0</v>
      </c>
      <c r="E16" s="39">
        <v>0</v>
      </c>
      <c r="F16" s="39">
        <v>1</v>
      </c>
      <c r="G16" s="39">
        <v>1</v>
      </c>
      <c r="H16" s="39">
        <v>2</v>
      </c>
      <c r="I16" s="39">
        <v>0</v>
      </c>
      <c r="J16" s="39">
        <v>4</v>
      </c>
      <c r="K16" s="39">
        <v>0</v>
      </c>
      <c r="L16" s="39">
        <v>1</v>
      </c>
      <c r="M16" s="7">
        <f>SUM(C16:L16)</f>
        <v>9</v>
      </c>
      <c r="N16" s="2"/>
      <c r="O16" s="3"/>
    </row>
    <row r="17" spans="1:17">
      <c r="A17" s="1"/>
      <c r="B17" s="7" t="s">
        <v>27</v>
      </c>
      <c r="C17" s="39">
        <v>0</v>
      </c>
      <c r="D17" s="39">
        <v>0</v>
      </c>
      <c r="E17" s="39">
        <v>2</v>
      </c>
      <c r="F17" s="39">
        <v>5</v>
      </c>
      <c r="G17" s="39">
        <v>8</v>
      </c>
      <c r="H17" s="39">
        <v>2</v>
      </c>
      <c r="I17" s="39">
        <v>1</v>
      </c>
      <c r="J17" s="39">
        <v>0</v>
      </c>
      <c r="K17" s="39">
        <v>0</v>
      </c>
      <c r="L17" s="39">
        <v>0</v>
      </c>
      <c r="M17" s="7">
        <f>SUM(C17:L17)</f>
        <v>18</v>
      </c>
      <c r="N17" s="2"/>
      <c r="O17" s="3"/>
    </row>
    <row r="18" spans="1:17">
      <c r="A18" s="1"/>
      <c r="B18" s="7" t="s">
        <v>25</v>
      </c>
      <c r="C18" s="39">
        <f>SUM(C16:C17)</f>
        <v>0</v>
      </c>
      <c r="D18" s="39">
        <f t="shared" ref="D18:M18" si="1">SUM(D16:D17)</f>
        <v>0</v>
      </c>
      <c r="E18" s="39">
        <f t="shared" si="1"/>
        <v>2</v>
      </c>
      <c r="F18" s="39">
        <f t="shared" si="1"/>
        <v>6</v>
      </c>
      <c r="G18" s="39">
        <f t="shared" si="1"/>
        <v>9</v>
      </c>
      <c r="H18" s="39">
        <f t="shared" si="1"/>
        <v>4</v>
      </c>
      <c r="I18" s="39">
        <f t="shared" si="1"/>
        <v>1</v>
      </c>
      <c r="J18" s="39">
        <f t="shared" si="1"/>
        <v>4</v>
      </c>
      <c r="K18" s="39">
        <v>0</v>
      </c>
      <c r="L18" s="39">
        <f>SUM(L16:L17)</f>
        <v>1</v>
      </c>
      <c r="M18" s="8">
        <f t="shared" si="1"/>
        <v>27</v>
      </c>
      <c r="N18" s="2"/>
      <c r="O18" s="3"/>
    </row>
    <row r="19" spans="1:17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</row>
    <row r="20" spans="1:17">
      <c r="A20" s="1"/>
      <c r="B20" s="7" t="s">
        <v>28</v>
      </c>
      <c r="C20" s="63" t="s">
        <v>29</v>
      </c>
      <c r="D20" s="63"/>
      <c r="E20" s="63"/>
      <c r="F20" s="63"/>
      <c r="G20" s="63"/>
      <c r="H20" s="63" t="s">
        <v>30</v>
      </c>
      <c r="I20" s="63"/>
      <c r="J20" s="63" t="s">
        <v>31</v>
      </c>
      <c r="K20" s="63"/>
      <c r="L20" s="63"/>
      <c r="M20" s="8" t="s">
        <v>32</v>
      </c>
      <c r="N20" s="8" t="s">
        <v>33</v>
      </c>
      <c r="O20" s="8"/>
    </row>
    <row r="21" spans="1:17" ht="15" customHeight="1">
      <c r="A21" s="1"/>
      <c r="B21" s="39">
        <v>1</v>
      </c>
      <c r="C21" s="66" t="s">
        <v>78</v>
      </c>
      <c r="D21" s="66"/>
      <c r="E21" s="66"/>
      <c r="F21" s="66"/>
      <c r="G21" s="66"/>
      <c r="H21" s="63" t="s">
        <v>34</v>
      </c>
      <c r="I21" s="63"/>
      <c r="J21" s="63" t="s">
        <v>79</v>
      </c>
      <c r="K21" s="63"/>
      <c r="L21" s="63"/>
      <c r="M21" s="44" t="s">
        <v>16</v>
      </c>
      <c r="N21" s="64" t="s">
        <v>84</v>
      </c>
      <c r="O21" s="65"/>
    </row>
    <row r="22" spans="1:17" ht="15" customHeight="1">
      <c r="A22" s="1"/>
      <c r="B22" s="39">
        <v>2</v>
      </c>
      <c r="C22" s="60" t="s">
        <v>81</v>
      </c>
      <c r="D22" s="61"/>
      <c r="E22" s="61"/>
      <c r="F22" s="61"/>
      <c r="G22" s="62"/>
      <c r="H22" s="63" t="s">
        <v>35</v>
      </c>
      <c r="I22" s="63"/>
      <c r="J22" s="63" t="s">
        <v>80</v>
      </c>
      <c r="K22" s="63"/>
      <c r="L22" s="63"/>
      <c r="M22" s="44" t="s">
        <v>17</v>
      </c>
      <c r="N22" s="64" t="s">
        <v>85</v>
      </c>
      <c r="O22" s="65"/>
    </row>
    <row r="23" spans="1:17" ht="15" customHeight="1">
      <c r="A23" s="1"/>
      <c r="B23" s="39">
        <v>3</v>
      </c>
      <c r="C23" s="66" t="s">
        <v>82</v>
      </c>
      <c r="D23" s="66"/>
      <c r="E23" s="66"/>
      <c r="F23" s="66"/>
      <c r="G23" s="66"/>
      <c r="H23" s="63" t="s">
        <v>71</v>
      </c>
      <c r="I23" s="63"/>
      <c r="J23" s="63" t="s">
        <v>83</v>
      </c>
      <c r="K23" s="63"/>
      <c r="L23" s="63"/>
      <c r="M23" s="44" t="s">
        <v>17</v>
      </c>
      <c r="N23" s="64" t="s">
        <v>86</v>
      </c>
      <c r="O23" s="65"/>
    </row>
    <row r="24" spans="1:17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</row>
    <row r="25" spans="1:17" ht="30" customHeight="1">
      <c r="A25" s="67" t="s">
        <v>36</v>
      </c>
      <c r="B25" s="70" t="s">
        <v>37</v>
      </c>
      <c r="C25" s="71"/>
      <c r="D25" s="71"/>
      <c r="E25" s="72"/>
      <c r="F25" s="79" t="s">
        <v>38</v>
      </c>
      <c r="G25" s="79"/>
      <c r="H25" s="79"/>
      <c r="I25" s="80" t="s">
        <v>38</v>
      </c>
      <c r="J25" s="80"/>
      <c r="K25" s="80"/>
      <c r="L25" s="79" t="s">
        <v>38</v>
      </c>
      <c r="M25" s="79"/>
      <c r="N25" s="79"/>
      <c r="O25" s="84" t="s">
        <v>39</v>
      </c>
    </row>
    <row r="26" spans="1:17">
      <c r="A26" s="68"/>
      <c r="B26" s="73"/>
      <c r="C26" s="74"/>
      <c r="D26" s="74"/>
      <c r="E26" s="75"/>
      <c r="F26" s="80" t="s">
        <v>40</v>
      </c>
      <c r="G26" s="80"/>
      <c r="H26" s="80"/>
      <c r="I26" s="80" t="s">
        <v>41</v>
      </c>
      <c r="J26" s="80"/>
      <c r="K26" s="80"/>
      <c r="L26" s="80" t="s">
        <v>42</v>
      </c>
      <c r="M26" s="80"/>
      <c r="N26" s="80"/>
      <c r="O26" s="84"/>
    </row>
    <row r="27" spans="1:17" ht="32.25" customHeight="1">
      <c r="A27" s="69"/>
      <c r="B27" s="76"/>
      <c r="C27" s="77"/>
      <c r="D27" s="77"/>
      <c r="E27" s="78"/>
      <c r="F27" s="9" t="s">
        <v>43</v>
      </c>
      <c r="G27" s="9" t="s">
        <v>44</v>
      </c>
      <c r="H27" s="9" t="s">
        <v>45</v>
      </c>
      <c r="I27" s="9" t="s">
        <v>43</v>
      </c>
      <c r="J27" s="9" t="s">
        <v>44</v>
      </c>
      <c r="K27" s="9" t="s">
        <v>45</v>
      </c>
      <c r="L27" s="9" t="s">
        <v>43</v>
      </c>
      <c r="M27" s="9" t="s">
        <v>44</v>
      </c>
      <c r="N27" s="9" t="s">
        <v>45</v>
      </c>
      <c r="O27" s="84"/>
    </row>
    <row r="28" spans="1:17" ht="18.75" customHeight="1">
      <c r="A28" s="10">
        <v>1</v>
      </c>
      <c r="B28" s="85" t="s">
        <v>72</v>
      </c>
      <c r="C28" s="86"/>
      <c r="D28" s="86"/>
      <c r="E28" s="87"/>
      <c r="F28" s="40">
        <v>9</v>
      </c>
      <c r="G28" s="7">
        <v>18</v>
      </c>
      <c r="H28" s="101">
        <v>27</v>
      </c>
      <c r="I28" s="7">
        <v>0</v>
      </c>
      <c r="J28" s="7">
        <v>0</v>
      </c>
      <c r="K28" s="7">
        <v>0</v>
      </c>
      <c r="L28" s="41">
        <v>9</v>
      </c>
      <c r="M28" s="7">
        <v>18</v>
      </c>
      <c r="N28" s="101">
        <v>27</v>
      </c>
      <c r="O28" s="11">
        <f>+N28/Q28*100</f>
        <v>100</v>
      </c>
      <c r="P28" s="12"/>
      <c r="Q28">
        <f>+H28-K28</f>
        <v>27</v>
      </c>
    </row>
    <row r="29" spans="1:17" ht="24.75" customHeight="1">
      <c r="A29" s="10">
        <v>2</v>
      </c>
      <c r="B29" s="81" t="s">
        <v>73</v>
      </c>
      <c r="C29" s="82"/>
      <c r="D29" s="82"/>
      <c r="E29" s="83"/>
      <c r="F29" s="41">
        <v>9</v>
      </c>
      <c r="G29" s="7">
        <v>18</v>
      </c>
      <c r="H29" s="101">
        <v>27</v>
      </c>
      <c r="I29" s="7">
        <v>0</v>
      </c>
      <c r="J29" s="7">
        <v>0</v>
      </c>
      <c r="K29" s="7">
        <v>0</v>
      </c>
      <c r="L29" s="41">
        <v>8</v>
      </c>
      <c r="M29" s="7">
        <v>18</v>
      </c>
      <c r="N29" s="101">
        <v>26</v>
      </c>
      <c r="O29" s="11">
        <f t="shared" ref="O29:O33" si="2">+N29/Q29*100</f>
        <v>96.296296296296291</v>
      </c>
      <c r="P29" s="12"/>
      <c r="Q29">
        <f t="shared" ref="Q29:Q33" si="3">+H29-K29</f>
        <v>27</v>
      </c>
    </row>
    <row r="30" spans="1:17" ht="15.75" customHeight="1">
      <c r="A30" s="10">
        <v>3</v>
      </c>
      <c r="B30" s="81" t="s">
        <v>74</v>
      </c>
      <c r="C30" s="82"/>
      <c r="D30" s="82"/>
      <c r="E30" s="83"/>
      <c r="F30" s="41">
        <v>9</v>
      </c>
      <c r="G30" s="7">
        <v>18</v>
      </c>
      <c r="H30" s="101">
        <v>27</v>
      </c>
      <c r="I30" s="7">
        <v>0</v>
      </c>
      <c r="J30" s="7">
        <v>0</v>
      </c>
      <c r="K30" s="7">
        <v>0</v>
      </c>
      <c r="L30" s="41">
        <v>9</v>
      </c>
      <c r="M30" s="7">
        <v>18</v>
      </c>
      <c r="N30" s="101">
        <v>27</v>
      </c>
      <c r="O30" s="11">
        <f t="shared" si="2"/>
        <v>100</v>
      </c>
      <c r="P30" s="12"/>
      <c r="Q30">
        <f t="shared" si="3"/>
        <v>27</v>
      </c>
    </row>
    <row r="31" spans="1:17" ht="15.75" customHeight="1">
      <c r="A31" s="10">
        <v>4</v>
      </c>
      <c r="B31" s="81" t="s">
        <v>75</v>
      </c>
      <c r="C31" s="82"/>
      <c r="D31" s="82"/>
      <c r="E31" s="83"/>
      <c r="F31" s="41">
        <v>9</v>
      </c>
      <c r="G31" s="7">
        <v>18</v>
      </c>
      <c r="H31" s="101">
        <v>27</v>
      </c>
      <c r="I31" s="7">
        <v>0</v>
      </c>
      <c r="J31" s="7">
        <v>0</v>
      </c>
      <c r="K31" s="7">
        <v>0</v>
      </c>
      <c r="L31" s="41">
        <v>9</v>
      </c>
      <c r="M31" s="7">
        <v>18</v>
      </c>
      <c r="N31" s="101">
        <v>27</v>
      </c>
      <c r="O31" s="11">
        <f t="shared" si="2"/>
        <v>100</v>
      </c>
      <c r="P31" s="12"/>
      <c r="Q31">
        <f t="shared" si="3"/>
        <v>27</v>
      </c>
    </row>
    <row r="32" spans="1:17" ht="16.5" customHeight="1">
      <c r="A32" s="10">
        <v>5</v>
      </c>
      <c r="B32" s="85" t="s">
        <v>76</v>
      </c>
      <c r="C32" s="86"/>
      <c r="D32" s="86"/>
      <c r="E32" s="87"/>
      <c r="F32" s="41">
        <v>9</v>
      </c>
      <c r="G32" s="7">
        <v>18</v>
      </c>
      <c r="H32" s="101">
        <v>27</v>
      </c>
      <c r="I32" s="7">
        <v>0</v>
      </c>
      <c r="J32" s="7">
        <v>0</v>
      </c>
      <c r="K32" s="7">
        <v>0</v>
      </c>
      <c r="L32" s="41">
        <v>9</v>
      </c>
      <c r="M32" s="7">
        <v>18</v>
      </c>
      <c r="N32" s="101">
        <v>27</v>
      </c>
      <c r="O32" s="11">
        <f t="shared" si="2"/>
        <v>100</v>
      </c>
      <c r="P32" s="12"/>
      <c r="Q32">
        <f t="shared" si="3"/>
        <v>27</v>
      </c>
    </row>
    <row r="33" spans="1:19" ht="24.75" customHeight="1">
      <c r="A33" s="10">
        <v>6</v>
      </c>
      <c r="B33" s="81" t="s">
        <v>77</v>
      </c>
      <c r="C33" s="82"/>
      <c r="D33" s="82"/>
      <c r="E33" s="83"/>
      <c r="F33" s="41">
        <v>9</v>
      </c>
      <c r="G33" s="7">
        <v>18</v>
      </c>
      <c r="H33" s="101">
        <v>27</v>
      </c>
      <c r="I33" s="7">
        <v>0</v>
      </c>
      <c r="J33" s="7">
        <v>0</v>
      </c>
      <c r="K33" s="7">
        <v>0</v>
      </c>
      <c r="L33" s="41">
        <v>9</v>
      </c>
      <c r="M33" s="7">
        <v>18</v>
      </c>
      <c r="N33" s="101">
        <v>27</v>
      </c>
      <c r="O33" s="11">
        <f t="shared" si="2"/>
        <v>100</v>
      </c>
      <c r="P33" s="12"/>
      <c r="Q33">
        <f t="shared" si="3"/>
        <v>27</v>
      </c>
    </row>
    <row r="34" spans="1:19" ht="8.25" customHeight="1" thickBot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2"/>
      <c r="Q34" s="2"/>
      <c r="R34" s="2"/>
      <c r="S34" s="2"/>
    </row>
    <row r="35" spans="1:19" s="20" customFormat="1" ht="15.75" thickBot="1">
      <c r="A35" s="13"/>
      <c r="B35" s="14" t="s">
        <v>46</v>
      </c>
      <c r="C35" s="15"/>
      <c r="D35" s="16">
        <v>96.29</v>
      </c>
      <c r="E35" s="17" t="s">
        <v>47</v>
      </c>
      <c r="F35" s="18"/>
      <c r="G35" s="18"/>
      <c r="H35" s="18"/>
      <c r="I35" s="18"/>
      <c r="J35" s="18"/>
      <c r="K35" s="18"/>
      <c r="L35" s="18"/>
      <c r="M35" s="18"/>
      <c r="N35" s="18"/>
      <c r="O35" s="19"/>
      <c r="P35" s="18"/>
      <c r="Q35" s="18"/>
      <c r="R35" s="18"/>
      <c r="S35" s="18"/>
    </row>
    <row r="36" spans="1:19" ht="9" customHeight="1" thickBot="1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"/>
      <c r="P36" s="2"/>
      <c r="Q36" s="2"/>
      <c r="R36" s="2"/>
      <c r="S36" s="2"/>
    </row>
    <row r="37" spans="1:19" ht="15.75" thickBot="1">
      <c r="A37" s="1"/>
      <c r="B37" s="21"/>
      <c r="C37" s="88" t="s">
        <v>45</v>
      </c>
      <c r="D37" s="89"/>
      <c r="E37" s="90"/>
      <c r="F37" s="91" t="s">
        <v>48</v>
      </c>
      <c r="G37" s="92"/>
      <c r="H37" s="91" t="s">
        <v>49</v>
      </c>
      <c r="I37" s="92"/>
      <c r="J37" s="91" t="s">
        <v>50</v>
      </c>
      <c r="K37" s="92"/>
      <c r="L37" s="91" t="s">
        <v>41</v>
      </c>
      <c r="M37" s="93"/>
      <c r="N37" s="22" t="s">
        <v>47</v>
      </c>
      <c r="O37" s="3"/>
      <c r="P37" s="2" t="s">
        <v>51</v>
      </c>
      <c r="Q37" s="2" t="s">
        <v>48</v>
      </c>
      <c r="R37" s="2"/>
      <c r="S37" s="2"/>
    </row>
    <row r="38" spans="1:19">
      <c r="A38" s="1"/>
      <c r="B38" s="21"/>
      <c r="C38" s="23" t="s">
        <v>45</v>
      </c>
      <c r="D38" s="24" t="s">
        <v>52</v>
      </c>
      <c r="E38" s="25" t="s">
        <v>24</v>
      </c>
      <c r="F38" s="26" t="s">
        <v>52</v>
      </c>
      <c r="G38" s="27" t="s">
        <v>24</v>
      </c>
      <c r="H38" s="28" t="s">
        <v>52</v>
      </c>
      <c r="I38" s="27" t="s">
        <v>24</v>
      </c>
      <c r="J38" s="28" t="s">
        <v>52</v>
      </c>
      <c r="K38" s="27" t="s">
        <v>24</v>
      </c>
      <c r="L38" s="28" t="s">
        <v>52</v>
      </c>
      <c r="M38" s="29" t="s">
        <v>24</v>
      </c>
      <c r="N38" s="30"/>
      <c r="O38" s="3"/>
      <c r="P38" s="2"/>
      <c r="Q38" s="2"/>
      <c r="R38" s="2"/>
      <c r="S38" s="2"/>
    </row>
    <row r="39" spans="1:19">
      <c r="A39" s="1"/>
      <c r="B39" s="21" t="s">
        <v>53</v>
      </c>
      <c r="C39" s="30">
        <v>7</v>
      </c>
      <c r="D39" s="26">
        <v>4</v>
      </c>
      <c r="E39" s="26">
        <v>3</v>
      </c>
      <c r="F39" s="26">
        <v>3</v>
      </c>
      <c r="G39" s="26">
        <v>2</v>
      </c>
      <c r="H39" s="26">
        <v>1</v>
      </c>
      <c r="I39" s="26">
        <v>0</v>
      </c>
      <c r="J39" s="26">
        <v>0</v>
      </c>
      <c r="K39" s="26">
        <v>0</v>
      </c>
      <c r="L39" s="26">
        <v>0</v>
      </c>
      <c r="M39" s="26">
        <v>1</v>
      </c>
      <c r="N39" s="31">
        <f t="shared" ref="N39:N48" si="4">+Q39/P39*100</f>
        <v>83.333333333333343</v>
      </c>
      <c r="O39" s="3"/>
      <c r="P39">
        <f>+C39-L39-M39</f>
        <v>6</v>
      </c>
      <c r="Q39">
        <f>+F39+G39</f>
        <v>5</v>
      </c>
    </row>
    <row r="40" spans="1:19">
      <c r="A40" s="1"/>
      <c r="B40" s="21" t="s">
        <v>54</v>
      </c>
      <c r="C40" s="30">
        <f t="shared" ref="C40:C47" si="5">+D40+E40</f>
        <v>2</v>
      </c>
      <c r="D40" s="26">
        <v>1</v>
      </c>
      <c r="E40" s="26">
        <v>1</v>
      </c>
      <c r="F40" s="26">
        <v>0</v>
      </c>
      <c r="G40" s="26">
        <v>1</v>
      </c>
      <c r="H40" s="26">
        <v>1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31">
        <f t="shared" si="4"/>
        <v>50</v>
      </c>
      <c r="O40" s="3"/>
      <c r="P40">
        <f t="shared" ref="P40:P48" si="6">+C40-L40-M40</f>
        <v>2</v>
      </c>
      <c r="Q40">
        <f t="shared" ref="Q40:Q48" si="7">+F40+G40</f>
        <v>1</v>
      </c>
    </row>
    <row r="41" spans="1:19">
      <c r="A41" s="1"/>
      <c r="B41" s="21" t="s">
        <v>55</v>
      </c>
      <c r="C41" s="30">
        <f t="shared" si="5"/>
        <v>0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31">
        <v>0</v>
      </c>
      <c r="O41" s="3"/>
      <c r="P41">
        <f t="shared" si="6"/>
        <v>0</v>
      </c>
      <c r="Q41">
        <f t="shared" si="7"/>
        <v>0</v>
      </c>
    </row>
    <row r="42" spans="1:19">
      <c r="A42" s="1"/>
      <c r="B42" s="32" t="s">
        <v>56</v>
      </c>
      <c r="C42" s="30">
        <v>9</v>
      </c>
      <c r="D42" s="26">
        <v>7</v>
      </c>
      <c r="E42" s="26">
        <v>2</v>
      </c>
      <c r="F42" s="26">
        <v>2</v>
      </c>
      <c r="G42" s="26">
        <v>6</v>
      </c>
      <c r="H42" s="26">
        <v>0</v>
      </c>
      <c r="I42" s="26">
        <v>1</v>
      </c>
      <c r="J42" s="26">
        <v>0</v>
      </c>
      <c r="K42" s="26">
        <v>0</v>
      </c>
      <c r="L42" s="26">
        <v>0</v>
      </c>
      <c r="M42" s="26">
        <v>0</v>
      </c>
      <c r="N42" s="31">
        <f t="shared" si="4"/>
        <v>88.888888888888886</v>
      </c>
      <c r="O42" s="3"/>
      <c r="P42">
        <f t="shared" si="6"/>
        <v>9</v>
      </c>
      <c r="Q42">
        <f t="shared" si="7"/>
        <v>8</v>
      </c>
    </row>
    <row r="43" spans="1:19">
      <c r="A43" s="1"/>
      <c r="B43" s="32" t="s">
        <v>57</v>
      </c>
      <c r="C43" s="30">
        <f t="shared" si="5"/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31">
        <v>0</v>
      </c>
      <c r="O43" s="3"/>
      <c r="P43">
        <f t="shared" si="6"/>
        <v>0</v>
      </c>
      <c r="Q43">
        <f t="shared" si="7"/>
        <v>0</v>
      </c>
    </row>
    <row r="44" spans="1:19">
      <c r="A44" s="1"/>
      <c r="B44" s="32" t="s">
        <v>58</v>
      </c>
      <c r="C44" s="30">
        <v>1</v>
      </c>
      <c r="D44" s="26">
        <v>0</v>
      </c>
      <c r="E44" s="26">
        <v>1</v>
      </c>
      <c r="F44" s="26">
        <v>0</v>
      </c>
      <c r="G44" s="26">
        <v>0</v>
      </c>
      <c r="H44" s="26">
        <v>0</v>
      </c>
      <c r="I44" s="26">
        <v>1</v>
      </c>
      <c r="J44" s="26">
        <v>0</v>
      </c>
      <c r="K44" s="26">
        <v>0</v>
      </c>
      <c r="L44" s="26">
        <v>0</v>
      </c>
      <c r="M44" s="26">
        <v>0</v>
      </c>
      <c r="N44" s="31">
        <v>0</v>
      </c>
      <c r="O44" s="3"/>
      <c r="P44">
        <f t="shared" si="6"/>
        <v>1</v>
      </c>
      <c r="Q44">
        <f t="shared" si="7"/>
        <v>0</v>
      </c>
    </row>
    <row r="45" spans="1:19">
      <c r="A45" s="1"/>
      <c r="B45" s="32" t="s">
        <v>59</v>
      </c>
      <c r="C45" s="30">
        <f t="shared" si="5"/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31">
        <v>0</v>
      </c>
      <c r="O45" s="3"/>
      <c r="P45">
        <f t="shared" si="6"/>
        <v>0</v>
      </c>
      <c r="Q45">
        <f t="shared" si="7"/>
        <v>0</v>
      </c>
    </row>
    <row r="46" spans="1:19">
      <c r="A46" s="1"/>
      <c r="B46" s="32" t="s">
        <v>60</v>
      </c>
      <c r="C46" s="30">
        <v>0</v>
      </c>
      <c r="D46" s="26">
        <v>0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31">
        <v>0</v>
      </c>
      <c r="O46" s="3"/>
      <c r="P46">
        <f t="shared" si="6"/>
        <v>0</v>
      </c>
      <c r="Q46">
        <f t="shared" si="7"/>
        <v>0</v>
      </c>
    </row>
    <row r="47" spans="1:19">
      <c r="A47" s="1"/>
      <c r="B47" s="32" t="s">
        <v>61</v>
      </c>
      <c r="C47" s="30">
        <f t="shared" si="5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>
        <v>0</v>
      </c>
      <c r="M47" s="26">
        <v>0</v>
      </c>
      <c r="N47" s="31">
        <v>0</v>
      </c>
      <c r="O47" s="3"/>
      <c r="P47">
        <f t="shared" si="6"/>
        <v>0</v>
      </c>
      <c r="Q47">
        <f t="shared" si="7"/>
        <v>0</v>
      </c>
    </row>
    <row r="48" spans="1:19">
      <c r="A48" s="1"/>
      <c r="B48" s="21" t="s">
        <v>25</v>
      </c>
      <c r="C48" s="30">
        <f>SUM(C39:C47)</f>
        <v>19</v>
      </c>
      <c r="D48" s="30">
        <f t="shared" ref="D48:M48" si="8">SUM(D39:D47)</f>
        <v>12</v>
      </c>
      <c r="E48" s="30">
        <f t="shared" si="8"/>
        <v>7</v>
      </c>
      <c r="F48" s="30">
        <f t="shared" si="8"/>
        <v>5</v>
      </c>
      <c r="G48" s="30">
        <f t="shared" si="8"/>
        <v>9</v>
      </c>
      <c r="H48" s="30">
        <f t="shared" si="8"/>
        <v>2</v>
      </c>
      <c r="I48" s="30">
        <f t="shared" si="8"/>
        <v>2</v>
      </c>
      <c r="J48" s="30">
        <f t="shared" si="8"/>
        <v>0</v>
      </c>
      <c r="K48" s="30">
        <f t="shared" si="8"/>
        <v>0</v>
      </c>
      <c r="L48" s="30">
        <f t="shared" si="8"/>
        <v>0</v>
      </c>
      <c r="M48" s="30">
        <f t="shared" si="8"/>
        <v>1</v>
      </c>
      <c r="N48" s="31">
        <f t="shared" si="4"/>
        <v>77.777777777777786</v>
      </c>
      <c r="O48" s="3"/>
      <c r="P48">
        <f t="shared" si="6"/>
        <v>18</v>
      </c>
      <c r="Q48">
        <f t="shared" si="7"/>
        <v>14</v>
      </c>
    </row>
    <row r="49" spans="1:17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3"/>
    </row>
    <row r="50" spans="1:17" s="20" customForma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3"/>
    </row>
    <row r="51" spans="1:17" s="20" customFormat="1">
      <c r="A51" s="13"/>
      <c r="B51" s="94" t="s">
        <v>62</v>
      </c>
      <c r="C51" s="94"/>
      <c r="D51" s="94"/>
      <c r="E51" s="18"/>
      <c r="F51" s="95" t="s">
        <v>63</v>
      </c>
      <c r="G51" s="95"/>
      <c r="H51" s="95"/>
      <c r="I51" s="95"/>
      <c r="J51" s="18"/>
      <c r="K51" s="94" t="s">
        <v>64</v>
      </c>
      <c r="L51" s="94"/>
      <c r="M51" s="94"/>
      <c r="N51" s="94"/>
      <c r="O51" s="19"/>
    </row>
    <row r="52" spans="1:17" ht="15.75" thickBot="1">
      <c r="A52" s="33"/>
      <c r="B52" s="96" t="s">
        <v>65</v>
      </c>
      <c r="C52" s="96"/>
      <c r="D52" s="96"/>
      <c r="E52" s="34"/>
      <c r="F52" s="97" t="s">
        <v>66</v>
      </c>
      <c r="G52" s="97"/>
      <c r="H52" s="97"/>
      <c r="I52" s="97"/>
      <c r="J52" s="34"/>
      <c r="K52" s="96" t="s">
        <v>67</v>
      </c>
      <c r="L52" s="96"/>
      <c r="M52" s="96"/>
      <c r="N52" s="96"/>
      <c r="O52" s="35"/>
    </row>
    <row r="55" spans="1:17">
      <c r="P55" s="2" t="s">
        <v>51</v>
      </c>
      <c r="Q55" s="2" t="s">
        <v>48</v>
      </c>
    </row>
    <row r="56" spans="1:17" ht="15.75" thickBot="1">
      <c r="P56" s="2"/>
      <c r="Q56" s="2"/>
    </row>
    <row r="57" spans="1:17" ht="15.75" thickBot="1">
      <c r="B57" s="21"/>
      <c r="C57" s="88" t="s">
        <v>45</v>
      </c>
      <c r="D57" s="89"/>
      <c r="E57" s="90"/>
      <c r="F57" s="91" t="s">
        <v>48</v>
      </c>
      <c r="G57" s="92"/>
      <c r="H57" s="91" t="s">
        <v>49</v>
      </c>
      <c r="I57" s="92"/>
      <c r="J57" s="91" t="s">
        <v>50</v>
      </c>
      <c r="K57" s="92"/>
      <c r="L57" s="91" t="s">
        <v>41</v>
      </c>
      <c r="M57" s="93"/>
      <c r="N57" s="22" t="s">
        <v>47</v>
      </c>
    </row>
    <row r="58" spans="1:17">
      <c r="B58" s="21"/>
      <c r="C58" s="23" t="s">
        <v>45</v>
      </c>
      <c r="D58" s="24" t="s">
        <v>52</v>
      </c>
      <c r="E58" s="25" t="s">
        <v>24</v>
      </c>
      <c r="F58" s="26" t="s">
        <v>52</v>
      </c>
      <c r="G58" s="27" t="s">
        <v>24</v>
      </c>
      <c r="H58" s="28" t="s">
        <v>52</v>
      </c>
      <c r="I58" s="27" t="s">
        <v>24</v>
      </c>
      <c r="J58" s="28" t="s">
        <v>52</v>
      </c>
      <c r="K58" s="27" t="s">
        <v>24</v>
      </c>
      <c r="L58" s="28" t="s">
        <v>52</v>
      </c>
      <c r="M58" s="29" t="s">
        <v>24</v>
      </c>
      <c r="N58" s="30"/>
    </row>
    <row r="59" spans="1:17">
      <c r="B59" s="21" t="s">
        <v>53</v>
      </c>
      <c r="P59">
        <f>+C60-L60-M60</f>
        <v>1</v>
      </c>
      <c r="Q59">
        <f>+F60+G60</f>
        <v>1</v>
      </c>
    </row>
    <row r="60" spans="1:17">
      <c r="B60" t="s">
        <v>68</v>
      </c>
      <c r="C60" s="30">
        <v>1</v>
      </c>
      <c r="D60" s="26">
        <v>0</v>
      </c>
      <c r="E60" s="26">
        <v>1</v>
      </c>
      <c r="F60" s="26">
        <v>0</v>
      </c>
      <c r="G60" s="26">
        <v>1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31">
        <f>+Q59/P59*100</f>
        <v>100</v>
      </c>
      <c r="P60" t="e">
        <f>+#REF!-#REF!-#REF!</f>
        <v>#REF!</v>
      </c>
      <c r="Q60" t="e">
        <f>+#REF!+#REF!</f>
        <v>#REF!</v>
      </c>
    </row>
    <row r="61" spans="1:17">
      <c r="B61" t="s">
        <v>69</v>
      </c>
      <c r="C61" s="30">
        <f t="shared" ref="C61:C65" si="9">+D61+E61</f>
        <v>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31" t="e">
        <f t="shared" ref="N61:N65" si="10">+Q61/P61*100</f>
        <v>#DIV/0!</v>
      </c>
    </row>
    <row r="62" spans="1:17">
      <c r="B62" s="36" t="s">
        <v>70</v>
      </c>
      <c r="C62" s="30">
        <f t="shared" si="9"/>
        <v>0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31" t="e">
        <f t="shared" si="10"/>
        <v>#DIV/0!</v>
      </c>
      <c r="P62">
        <f t="shared" ref="P62:P66" si="11">+C62-L62-M62</f>
        <v>0</v>
      </c>
      <c r="Q62">
        <f t="shared" ref="Q62:Q66" si="12">+F62+G62</f>
        <v>0</v>
      </c>
    </row>
    <row r="63" spans="1:17">
      <c r="C63" s="30">
        <f t="shared" si="9"/>
        <v>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31" t="e">
        <f t="shared" si="10"/>
        <v>#DIV/0!</v>
      </c>
      <c r="P63">
        <f t="shared" si="11"/>
        <v>0</v>
      </c>
      <c r="Q63">
        <f t="shared" si="12"/>
        <v>0</v>
      </c>
    </row>
    <row r="64" spans="1:17">
      <c r="C64" s="30">
        <f t="shared" si="9"/>
        <v>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31" t="e">
        <f t="shared" si="10"/>
        <v>#DIV/0!</v>
      </c>
      <c r="P64">
        <f t="shared" si="11"/>
        <v>0</v>
      </c>
      <c r="Q64">
        <f t="shared" si="12"/>
        <v>0</v>
      </c>
    </row>
    <row r="65" spans="3:17">
      <c r="C65" s="30">
        <f t="shared" si="9"/>
        <v>0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31" t="e">
        <f t="shared" si="10"/>
        <v>#DIV/0!</v>
      </c>
      <c r="P65">
        <f t="shared" si="11"/>
        <v>0</v>
      </c>
      <c r="Q65">
        <f t="shared" si="12"/>
        <v>0</v>
      </c>
    </row>
    <row r="66" spans="3:17">
      <c r="C66" s="37">
        <f t="shared" ref="C66:M66" si="13">+SUM(C60:C65)</f>
        <v>1</v>
      </c>
      <c r="D66" s="37">
        <f t="shared" si="13"/>
        <v>0</v>
      </c>
      <c r="E66" s="37">
        <f t="shared" si="13"/>
        <v>1</v>
      </c>
      <c r="F66" s="37">
        <f t="shared" si="13"/>
        <v>0</v>
      </c>
      <c r="G66" s="37">
        <f t="shared" si="13"/>
        <v>1</v>
      </c>
      <c r="H66" s="37">
        <f t="shared" si="13"/>
        <v>0</v>
      </c>
      <c r="I66" s="37">
        <f t="shared" si="13"/>
        <v>0</v>
      </c>
      <c r="J66" s="37">
        <f t="shared" si="13"/>
        <v>0</v>
      </c>
      <c r="K66" s="37">
        <f t="shared" si="13"/>
        <v>0</v>
      </c>
      <c r="L66" s="37">
        <f t="shared" si="13"/>
        <v>0</v>
      </c>
      <c r="M66" s="37">
        <f t="shared" si="13"/>
        <v>0</v>
      </c>
      <c r="P66">
        <f t="shared" si="11"/>
        <v>1</v>
      </c>
      <c r="Q66">
        <f t="shared" si="12"/>
        <v>1</v>
      </c>
    </row>
  </sheetData>
  <mergeCells count="67">
    <mergeCell ref="B52:D52"/>
    <mergeCell ref="F52:I52"/>
    <mergeCell ref="K52:N52"/>
    <mergeCell ref="C57:E57"/>
    <mergeCell ref="F57:G57"/>
    <mergeCell ref="H57:I57"/>
    <mergeCell ref="J57:K57"/>
    <mergeCell ref="L57:M57"/>
    <mergeCell ref="J37:K37"/>
    <mergeCell ref="L37:M37"/>
    <mergeCell ref="B51:D51"/>
    <mergeCell ref="F51:I51"/>
    <mergeCell ref="K51:N51"/>
    <mergeCell ref="H37:I37"/>
    <mergeCell ref="B31:E31"/>
    <mergeCell ref="B32:E32"/>
    <mergeCell ref="B33:E33"/>
    <mergeCell ref="C37:E37"/>
    <mergeCell ref="F37:G37"/>
    <mergeCell ref="B30:E30"/>
    <mergeCell ref="C23:G23"/>
    <mergeCell ref="H23:I23"/>
    <mergeCell ref="J23:L23"/>
    <mergeCell ref="N23:O23"/>
    <mergeCell ref="O25:O27"/>
    <mergeCell ref="F26:H26"/>
    <mergeCell ref="I26:K26"/>
    <mergeCell ref="L26:N26"/>
    <mergeCell ref="B28:E28"/>
    <mergeCell ref="B29:E29"/>
    <mergeCell ref="A25:A27"/>
    <mergeCell ref="B25:E27"/>
    <mergeCell ref="F25:H25"/>
    <mergeCell ref="I25:K25"/>
    <mergeCell ref="L25:N25"/>
    <mergeCell ref="C22:G22"/>
    <mergeCell ref="H22:I22"/>
    <mergeCell ref="J22:L22"/>
    <mergeCell ref="N22:O22"/>
    <mergeCell ref="B12:F12"/>
    <mergeCell ref="G12:H12"/>
    <mergeCell ref="J12:K12"/>
    <mergeCell ref="C20:G20"/>
    <mergeCell ref="H20:I20"/>
    <mergeCell ref="J20:L20"/>
    <mergeCell ref="C21:G21"/>
    <mergeCell ref="H21:I21"/>
    <mergeCell ref="J21:L21"/>
    <mergeCell ref="N21:O21"/>
    <mergeCell ref="B10:F10"/>
    <mergeCell ref="G10:H10"/>
    <mergeCell ref="J10:K10"/>
    <mergeCell ref="B11:F11"/>
    <mergeCell ref="G11:H11"/>
    <mergeCell ref="J11:K11"/>
    <mergeCell ref="B8:F8"/>
    <mergeCell ref="G8:H8"/>
    <mergeCell ref="J8:K8"/>
    <mergeCell ref="B9:F9"/>
    <mergeCell ref="G9:H9"/>
    <mergeCell ref="J9:K9"/>
    <mergeCell ref="A7:O7"/>
    <mergeCell ref="A1:O1"/>
    <mergeCell ref="A2:O2"/>
    <mergeCell ref="A3:O3"/>
    <mergeCell ref="A4:O4"/>
    <mergeCell ref="A6:O6"/>
  </mergeCells>
  <pageMargins left="0.26" right="0.17" top="0.31" bottom="0.35" header="0.2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66"/>
  <sheetViews>
    <sheetView tabSelected="1" workbookViewId="0">
      <selection activeCell="S7" sqref="S7:S8"/>
    </sheetView>
  </sheetViews>
  <sheetFormatPr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18" ht="16.5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</row>
    <row r="2" spans="1:18" ht="18.75">
      <c r="A2" s="51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3"/>
    </row>
    <row r="3" spans="1:18" ht="18.75">
      <c r="A3" s="51" t="s">
        <v>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3"/>
    </row>
    <row r="4" spans="1:18" ht="15.75" thickBot="1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6"/>
    </row>
    <row r="5" spans="1:18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</row>
    <row r="6" spans="1:18" s="4" customFormat="1" ht="23.25">
      <c r="A6" s="57" t="s">
        <v>87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9"/>
    </row>
    <row r="7" spans="1:18" s="4" customFormat="1" ht="23.25">
      <c r="A7" s="45" t="s">
        <v>89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7"/>
    </row>
    <row r="8" spans="1:18" ht="23.25">
      <c r="A8" s="1"/>
      <c r="B8" s="98" t="s">
        <v>3</v>
      </c>
      <c r="C8" s="98"/>
      <c r="D8" s="98"/>
      <c r="E8" s="98"/>
      <c r="F8" s="98"/>
      <c r="G8" s="99" t="s">
        <v>4</v>
      </c>
      <c r="H8" s="100"/>
      <c r="I8" s="101">
        <v>9</v>
      </c>
      <c r="J8" s="99" t="s">
        <v>5</v>
      </c>
      <c r="K8" s="100"/>
      <c r="L8" s="101">
        <v>18</v>
      </c>
      <c r="M8" s="102" t="s">
        <v>6</v>
      </c>
      <c r="N8" s="101">
        <f>+I8+L8</f>
        <v>27</v>
      </c>
      <c r="O8" s="5"/>
      <c r="R8" s="4"/>
    </row>
    <row r="9" spans="1:18">
      <c r="A9" s="1"/>
      <c r="B9" s="98" t="s">
        <v>7</v>
      </c>
      <c r="C9" s="98"/>
      <c r="D9" s="98"/>
      <c r="E9" s="98"/>
      <c r="F9" s="98"/>
      <c r="G9" s="99" t="s">
        <v>4</v>
      </c>
      <c r="H9" s="100"/>
      <c r="I9" s="101">
        <v>9</v>
      </c>
      <c r="J9" s="99" t="s">
        <v>5</v>
      </c>
      <c r="K9" s="100"/>
      <c r="L9" s="101">
        <v>18</v>
      </c>
      <c r="M9" s="102" t="s">
        <v>6</v>
      </c>
      <c r="N9" s="101">
        <f>+I9+L9</f>
        <v>27</v>
      </c>
      <c r="O9" s="5"/>
    </row>
    <row r="10" spans="1:18">
      <c r="A10" s="1"/>
      <c r="B10" s="98" t="s">
        <v>8</v>
      </c>
      <c r="C10" s="98"/>
      <c r="D10" s="98"/>
      <c r="E10" s="98"/>
      <c r="F10" s="98"/>
      <c r="G10" s="99" t="s">
        <v>4</v>
      </c>
      <c r="H10" s="100"/>
      <c r="I10" s="101">
        <v>8</v>
      </c>
      <c r="J10" s="99" t="s">
        <v>5</v>
      </c>
      <c r="K10" s="100"/>
      <c r="L10" s="101">
        <v>18</v>
      </c>
      <c r="M10" s="102" t="s">
        <v>9</v>
      </c>
      <c r="N10" s="101">
        <f t="shared" ref="N10:N12" si="0">+I10+L10</f>
        <v>26</v>
      </c>
      <c r="O10" s="5"/>
    </row>
    <row r="11" spans="1:18">
      <c r="A11" s="1"/>
      <c r="B11" s="98" t="s">
        <v>10</v>
      </c>
      <c r="C11" s="98"/>
      <c r="D11" s="98"/>
      <c r="E11" s="98"/>
      <c r="F11" s="98"/>
      <c r="G11" s="99" t="s">
        <v>11</v>
      </c>
      <c r="H11" s="100"/>
      <c r="I11" s="101">
        <v>0</v>
      </c>
      <c r="J11" s="99" t="s">
        <v>5</v>
      </c>
      <c r="K11" s="100"/>
      <c r="L11" s="101">
        <v>0</v>
      </c>
      <c r="M11" s="102" t="s">
        <v>6</v>
      </c>
      <c r="N11" s="101">
        <f t="shared" si="0"/>
        <v>0</v>
      </c>
      <c r="O11" s="5"/>
    </row>
    <row r="12" spans="1:18">
      <c r="A12" s="1"/>
      <c r="B12" s="98" t="s">
        <v>12</v>
      </c>
      <c r="C12" s="98"/>
      <c r="D12" s="98"/>
      <c r="E12" s="98"/>
      <c r="F12" s="98"/>
      <c r="G12" s="99" t="s">
        <v>4</v>
      </c>
      <c r="H12" s="100"/>
      <c r="I12" s="101">
        <v>1</v>
      </c>
      <c r="J12" s="99" t="s">
        <v>5</v>
      </c>
      <c r="K12" s="100"/>
      <c r="L12" s="101">
        <v>0</v>
      </c>
      <c r="M12" s="102" t="s">
        <v>6</v>
      </c>
      <c r="N12" s="101">
        <f t="shared" si="0"/>
        <v>1</v>
      </c>
      <c r="O12" s="5"/>
    </row>
    <row r="13" spans="1:18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</row>
    <row r="14" spans="1:18">
      <c r="A14" s="1"/>
      <c r="B14" s="6" t="s">
        <v>13</v>
      </c>
      <c r="C14" s="6"/>
      <c r="D14" s="6"/>
      <c r="E14" s="6"/>
      <c r="F14" s="6"/>
      <c r="G14" s="6"/>
      <c r="H14" s="6"/>
      <c r="I14" s="6"/>
      <c r="J14" s="2"/>
      <c r="K14" s="2"/>
      <c r="L14" s="2"/>
      <c r="M14" s="2"/>
      <c r="N14" s="2"/>
      <c r="O14" s="3"/>
    </row>
    <row r="15" spans="1:18">
      <c r="A15" s="1"/>
      <c r="B15" s="7" t="s">
        <v>14</v>
      </c>
      <c r="C15" s="43" t="s">
        <v>15</v>
      </c>
      <c r="D15" s="43" t="s">
        <v>16</v>
      </c>
      <c r="E15" s="43" t="s">
        <v>17</v>
      </c>
      <c r="F15" s="43" t="s">
        <v>18</v>
      </c>
      <c r="G15" s="43" t="s">
        <v>19</v>
      </c>
      <c r="H15" s="43" t="s">
        <v>20</v>
      </c>
      <c r="I15" s="43" t="s">
        <v>21</v>
      </c>
      <c r="J15" s="43" t="s">
        <v>22</v>
      </c>
      <c r="K15" s="43" t="s">
        <v>23</v>
      </c>
      <c r="L15" s="43" t="s">
        <v>24</v>
      </c>
      <c r="M15" s="43" t="s">
        <v>25</v>
      </c>
      <c r="N15" s="2"/>
      <c r="O15" s="3"/>
    </row>
    <row r="16" spans="1:18">
      <c r="A16" s="1"/>
      <c r="B16" s="7" t="s">
        <v>26</v>
      </c>
      <c r="C16" s="42">
        <v>0</v>
      </c>
      <c r="D16" s="42">
        <v>0</v>
      </c>
      <c r="E16" s="42">
        <v>1</v>
      </c>
      <c r="F16" s="42">
        <v>1</v>
      </c>
      <c r="G16" s="42">
        <v>2</v>
      </c>
      <c r="H16" s="42">
        <v>4</v>
      </c>
      <c r="I16" s="42">
        <v>0</v>
      </c>
      <c r="J16" s="42">
        <v>0</v>
      </c>
      <c r="K16" s="42">
        <v>0</v>
      </c>
      <c r="L16" s="42">
        <v>1</v>
      </c>
      <c r="M16" s="7">
        <f>SUM(C16:L16)</f>
        <v>9</v>
      </c>
      <c r="N16" s="2"/>
      <c r="O16" s="3"/>
    </row>
    <row r="17" spans="1:17">
      <c r="A17" s="1"/>
      <c r="B17" s="7" t="s">
        <v>27</v>
      </c>
      <c r="C17" s="42">
        <v>0</v>
      </c>
      <c r="D17" s="42">
        <v>1</v>
      </c>
      <c r="E17" s="42">
        <v>3</v>
      </c>
      <c r="F17" s="42">
        <v>6</v>
      </c>
      <c r="G17" s="42">
        <v>7</v>
      </c>
      <c r="H17" s="42">
        <v>1</v>
      </c>
      <c r="I17" s="42">
        <v>0</v>
      </c>
      <c r="J17" s="42">
        <v>0</v>
      </c>
      <c r="K17" s="42">
        <v>0</v>
      </c>
      <c r="L17" s="42">
        <v>0</v>
      </c>
      <c r="M17" s="7">
        <f>SUM(C17:L17)</f>
        <v>18</v>
      </c>
      <c r="N17" s="2"/>
      <c r="O17" s="3"/>
    </row>
    <row r="18" spans="1:17">
      <c r="A18" s="1"/>
      <c r="B18" s="7" t="s">
        <v>25</v>
      </c>
      <c r="C18" s="42">
        <f>SUM(C16:C17)</f>
        <v>0</v>
      </c>
      <c r="D18" s="42">
        <f t="shared" ref="D18:M18" si="1">SUM(D16:D17)</f>
        <v>1</v>
      </c>
      <c r="E18" s="42">
        <f t="shared" si="1"/>
        <v>4</v>
      </c>
      <c r="F18" s="42">
        <f t="shared" si="1"/>
        <v>7</v>
      </c>
      <c r="G18" s="42">
        <f t="shared" si="1"/>
        <v>9</v>
      </c>
      <c r="H18" s="42">
        <f t="shared" si="1"/>
        <v>5</v>
      </c>
      <c r="I18" s="42">
        <f t="shared" si="1"/>
        <v>0</v>
      </c>
      <c r="J18" s="42">
        <f t="shared" si="1"/>
        <v>0</v>
      </c>
      <c r="K18" s="42">
        <f>SUM(K16:K17)</f>
        <v>0</v>
      </c>
      <c r="L18" s="42">
        <f>SUM(L16:L17)</f>
        <v>1</v>
      </c>
      <c r="M18" s="8">
        <f t="shared" si="1"/>
        <v>27</v>
      </c>
      <c r="N18" s="2"/>
      <c r="O18" s="3"/>
    </row>
    <row r="19" spans="1:17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</row>
    <row r="20" spans="1:17">
      <c r="A20" s="1"/>
      <c r="B20" s="7" t="s">
        <v>28</v>
      </c>
      <c r="C20" s="63" t="s">
        <v>29</v>
      </c>
      <c r="D20" s="63"/>
      <c r="E20" s="63"/>
      <c r="F20" s="63"/>
      <c r="G20" s="63"/>
      <c r="H20" s="63" t="s">
        <v>30</v>
      </c>
      <c r="I20" s="63"/>
      <c r="J20" s="63" t="s">
        <v>31</v>
      </c>
      <c r="K20" s="63"/>
      <c r="L20" s="63"/>
      <c r="M20" s="8" t="s">
        <v>32</v>
      </c>
      <c r="N20" s="8" t="s">
        <v>33</v>
      </c>
      <c r="O20" s="8"/>
    </row>
    <row r="21" spans="1:17">
      <c r="A21" s="1"/>
      <c r="B21" s="42">
        <v>1</v>
      </c>
      <c r="C21" s="66" t="s">
        <v>78</v>
      </c>
      <c r="D21" s="66"/>
      <c r="E21" s="66"/>
      <c r="F21" s="66"/>
      <c r="G21" s="66"/>
      <c r="H21" s="63" t="s">
        <v>34</v>
      </c>
      <c r="I21" s="63"/>
      <c r="J21" s="63" t="s">
        <v>79</v>
      </c>
      <c r="K21" s="63"/>
      <c r="L21" s="63"/>
      <c r="M21" s="44" t="s">
        <v>16</v>
      </c>
      <c r="N21" s="64" t="s">
        <v>84</v>
      </c>
      <c r="O21" s="65"/>
    </row>
    <row r="22" spans="1:17">
      <c r="A22" s="1"/>
      <c r="B22" s="42">
        <v>2</v>
      </c>
      <c r="C22" s="60" t="s">
        <v>81</v>
      </c>
      <c r="D22" s="61"/>
      <c r="E22" s="61"/>
      <c r="F22" s="61"/>
      <c r="G22" s="62"/>
      <c r="H22" s="63" t="s">
        <v>35</v>
      </c>
      <c r="I22" s="63"/>
      <c r="J22" s="63" t="s">
        <v>80</v>
      </c>
      <c r="K22" s="63"/>
      <c r="L22" s="63"/>
      <c r="M22" s="42" t="s">
        <v>17</v>
      </c>
      <c r="N22" s="64" t="s">
        <v>85</v>
      </c>
      <c r="O22" s="65"/>
    </row>
    <row r="23" spans="1:17">
      <c r="A23" s="1"/>
      <c r="B23" s="42">
        <v>3</v>
      </c>
      <c r="C23" s="66" t="s">
        <v>82</v>
      </c>
      <c r="D23" s="66"/>
      <c r="E23" s="66"/>
      <c r="F23" s="66"/>
      <c r="G23" s="66"/>
      <c r="H23" s="63" t="s">
        <v>71</v>
      </c>
      <c r="I23" s="63"/>
      <c r="J23" s="63" t="s">
        <v>83</v>
      </c>
      <c r="K23" s="63"/>
      <c r="L23" s="63"/>
      <c r="M23" s="42" t="s">
        <v>17</v>
      </c>
      <c r="N23" s="64" t="s">
        <v>86</v>
      </c>
      <c r="O23" s="65"/>
    </row>
    <row r="24" spans="1:17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</row>
    <row r="25" spans="1:17">
      <c r="A25" s="67" t="s">
        <v>36</v>
      </c>
      <c r="B25" s="70" t="s">
        <v>37</v>
      </c>
      <c r="C25" s="71"/>
      <c r="D25" s="71"/>
      <c r="E25" s="72"/>
      <c r="F25" s="79" t="s">
        <v>38</v>
      </c>
      <c r="G25" s="79"/>
      <c r="H25" s="79"/>
      <c r="I25" s="80" t="s">
        <v>38</v>
      </c>
      <c r="J25" s="80"/>
      <c r="K25" s="80"/>
      <c r="L25" s="79" t="s">
        <v>38</v>
      </c>
      <c r="M25" s="79"/>
      <c r="N25" s="79"/>
      <c r="O25" s="84" t="s">
        <v>39</v>
      </c>
    </row>
    <row r="26" spans="1:17">
      <c r="A26" s="68"/>
      <c r="B26" s="73"/>
      <c r="C26" s="74"/>
      <c r="D26" s="74"/>
      <c r="E26" s="75"/>
      <c r="F26" s="80" t="s">
        <v>40</v>
      </c>
      <c r="G26" s="80"/>
      <c r="H26" s="80"/>
      <c r="I26" s="80" t="s">
        <v>41</v>
      </c>
      <c r="J26" s="80"/>
      <c r="K26" s="80"/>
      <c r="L26" s="80" t="s">
        <v>42</v>
      </c>
      <c r="M26" s="80"/>
      <c r="N26" s="80"/>
      <c r="O26" s="84"/>
    </row>
    <row r="27" spans="1:17">
      <c r="A27" s="69"/>
      <c r="B27" s="76"/>
      <c r="C27" s="77"/>
      <c r="D27" s="77"/>
      <c r="E27" s="78"/>
      <c r="F27" s="9" t="s">
        <v>43</v>
      </c>
      <c r="G27" s="9" t="s">
        <v>44</v>
      </c>
      <c r="H27" s="9" t="s">
        <v>45</v>
      </c>
      <c r="I27" s="9" t="s">
        <v>43</v>
      </c>
      <c r="J27" s="9" t="s">
        <v>44</v>
      </c>
      <c r="K27" s="9" t="s">
        <v>45</v>
      </c>
      <c r="L27" s="9" t="s">
        <v>43</v>
      </c>
      <c r="M27" s="9" t="s">
        <v>44</v>
      </c>
      <c r="N27" s="9" t="s">
        <v>45</v>
      </c>
      <c r="O27" s="84"/>
    </row>
    <row r="28" spans="1:17">
      <c r="A28" s="10">
        <v>1</v>
      </c>
      <c r="B28" s="85" t="s">
        <v>72</v>
      </c>
      <c r="C28" s="86"/>
      <c r="D28" s="86"/>
      <c r="E28" s="87"/>
      <c r="F28" s="41">
        <v>9</v>
      </c>
      <c r="G28" s="7">
        <v>18</v>
      </c>
      <c r="H28" s="101">
        <v>27</v>
      </c>
      <c r="I28" s="7">
        <v>0</v>
      </c>
      <c r="J28" s="7">
        <v>0</v>
      </c>
      <c r="K28" s="7">
        <v>0</v>
      </c>
      <c r="L28" s="41">
        <v>9</v>
      </c>
      <c r="M28" s="7">
        <v>18</v>
      </c>
      <c r="N28" s="101">
        <v>27</v>
      </c>
      <c r="O28" s="11">
        <f>+N28/Q28*100</f>
        <v>100</v>
      </c>
      <c r="P28" s="12"/>
      <c r="Q28">
        <f>+H28-K28</f>
        <v>27</v>
      </c>
    </row>
    <row r="29" spans="1:17">
      <c r="A29" s="10">
        <v>2</v>
      </c>
      <c r="B29" s="81" t="s">
        <v>73</v>
      </c>
      <c r="C29" s="82"/>
      <c r="D29" s="82"/>
      <c r="E29" s="83"/>
      <c r="F29" s="41">
        <v>9</v>
      </c>
      <c r="G29" s="7">
        <v>18</v>
      </c>
      <c r="H29" s="101">
        <v>27</v>
      </c>
      <c r="I29" s="7">
        <v>0</v>
      </c>
      <c r="J29" s="7">
        <v>0</v>
      </c>
      <c r="K29" s="7">
        <v>0</v>
      </c>
      <c r="L29" s="41">
        <v>8</v>
      </c>
      <c r="M29" s="7">
        <v>18</v>
      </c>
      <c r="N29" s="103">
        <v>26</v>
      </c>
      <c r="O29" s="11">
        <f t="shared" ref="O29:O33" si="2">+N29/Q29*100</f>
        <v>96.296296296296291</v>
      </c>
      <c r="P29" s="12"/>
      <c r="Q29">
        <f t="shared" ref="Q29:Q33" si="3">+H29-K29</f>
        <v>27</v>
      </c>
    </row>
    <row r="30" spans="1:17">
      <c r="A30" s="10">
        <v>3</v>
      </c>
      <c r="B30" s="81" t="s">
        <v>74</v>
      </c>
      <c r="C30" s="82"/>
      <c r="D30" s="82"/>
      <c r="E30" s="83"/>
      <c r="F30" s="41">
        <v>9</v>
      </c>
      <c r="G30" s="7">
        <v>18</v>
      </c>
      <c r="H30" s="101">
        <v>27</v>
      </c>
      <c r="I30" s="7">
        <v>0</v>
      </c>
      <c r="J30" s="7">
        <v>0</v>
      </c>
      <c r="K30" s="7">
        <v>0</v>
      </c>
      <c r="L30" s="41">
        <v>9</v>
      </c>
      <c r="M30" s="7">
        <v>18</v>
      </c>
      <c r="N30" s="101">
        <v>27</v>
      </c>
      <c r="O30" s="11">
        <f t="shared" si="2"/>
        <v>100</v>
      </c>
      <c r="P30" s="12"/>
      <c r="Q30">
        <f t="shared" si="3"/>
        <v>27</v>
      </c>
    </row>
    <row r="31" spans="1:17">
      <c r="A31" s="10">
        <v>4</v>
      </c>
      <c r="B31" s="81" t="s">
        <v>75</v>
      </c>
      <c r="C31" s="82"/>
      <c r="D31" s="82"/>
      <c r="E31" s="83"/>
      <c r="F31" s="41">
        <v>9</v>
      </c>
      <c r="G31" s="7">
        <v>18</v>
      </c>
      <c r="H31" s="101">
        <v>27</v>
      </c>
      <c r="I31" s="7">
        <v>0</v>
      </c>
      <c r="J31" s="7">
        <v>0</v>
      </c>
      <c r="K31" s="7">
        <v>0</v>
      </c>
      <c r="L31" s="41">
        <v>9</v>
      </c>
      <c r="M31" s="7">
        <v>18</v>
      </c>
      <c r="N31" s="101">
        <v>27</v>
      </c>
      <c r="O31" s="11">
        <f t="shared" si="2"/>
        <v>100</v>
      </c>
      <c r="P31" s="12"/>
      <c r="Q31">
        <f t="shared" si="3"/>
        <v>27</v>
      </c>
    </row>
    <row r="32" spans="1:17">
      <c r="A32" s="10">
        <v>5</v>
      </c>
      <c r="B32" s="85" t="s">
        <v>76</v>
      </c>
      <c r="C32" s="86"/>
      <c r="D32" s="86"/>
      <c r="E32" s="87"/>
      <c r="F32" s="41">
        <v>9</v>
      </c>
      <c r="G32" s="7">
        <v>18</v>
      </c>
      <c r="H32" s="101">
        <v>27</v>
      </c>
      <c r="I32" s="7">
        <v>0</v>
      </c>
      <c r="J32" s="7">
        <v>0</v>
      </c>
      <c r="K32" s="7">
        <v>0</v>
      </c>
      <c r="L32" s="41">
        <v>9</v>
      </c>
      <c r="M32" s="7">
        <v>18</v>
      </c>
      <c r="N32" s="101">
        <v>27</v>
      </c>
      <c r="O32" s="11">
        <f t="shared" si="2"/>
        <v>100</v>
      </c>
      <c r="P32" s="12"/>
      <c r="Q32">
        <f t="shared" si="3"/>
        <v>27</v>
      </c>
    </row>
    <row r="33" spans="1:19" ht="24.75" customHeight="1">
      <c r="A33" s="10">
        <v>6</v>
      </c>
      <c r="B33" s="81" t="s">
        <v>77</v>
      </c>
      <c r="C33" s="82"/>
      <c r="D33" s="82"/>
      <c r="E33" s="83"/>
      <c r="F33" s="41">
        <v>9</v>
      </c>
      <c r="G33" s="7">
        <v>18</v>
      </c>
      <c r="H33" s="101">
        <v>27</v>
      </c>
      <c r="I33" s="7">
        <v>0</v>
      </c>
      <c r="J33" s="7">
        <v>0</v>
      </c>
      <c r="K33" s="7">
        <v>0</v>
      </c>
      <c r="L33" s="41">
        <v>9</v>
      </c>
      <c r="M33" s="7">
        <v>18</v>
      </c>
      <c r="N33" s="101">
        <v>27</v>
      </c>
      <c r="O33" s="11">
        <f t="shared" si="2"/>
        <v>100</v>
      </c>
      <c r="P33" s="12"/>
      <c r="Q33">
        <f t="shared" si="3"/>
        <v>27</v>
      </c>
    </row>
    <row r="34" spans="1:19" ht="8.25" customHeight="1" thickBot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2"/>
      <c r="Q34" s="2"/>
      <c r="R34" s="2"/>
      <c r="S34" s="2"/>
    </row>
    <row r="35" spans="1:19" s="20" customFormat="1" ht="15.75" thickBot="1">
      <c r="A35" s="13"/>
      <c r="B35" s="14" t="s">
        <v>46</v>
      </c>
      <c r="C35" s="15"/>
      <c r="D35" s="16">
        <v>96.29</v>
      </c>
      <c r="E35" s="17" t="s">
        <v>47</v>
      </c>
      <c r="F35" s="18"/>
      <c r="G35" s="18"/>
      <c r="H35" s="18"/>
      <c r="I35" s="18"/>
      <c r="J35" s="18"/>
      <c r="K35" s="18"/>
      <c r="L35" s="18"/>
      <c r="M35" s="18"/>
      <c r="N35" s="18"/>
      <c r="O35" s="19"/>
      <c r="P35" s="18"/>
      <c r="Q35" s="18"/>
      <c r="R35" s="18"/>
      <c r="S35" s="18"/>
    </row>
    <row r="36" spans="1:19" ht="9" customHeight="1" thickBot="1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"/>
      <c r="P36" s="2"/>
      <c r="Q36" s="2"/>
      <c r="R36" s="2"/>
      <c r="S36" s="2"/>
    </row>
    <row r="37" spans="1:19" ht="15.75" thickBot="1">
      <c r="A37" s="1"/>
      <c r="B37" s="21"/>
      <c r="C37" s="88" t="s">
        <v>45</v>
      </c>
      <c r="D37" s="89"/>
      <c r="E37" s="90"/>
      <c r="F37" s="91" t="s">
        <v>48</v>
      </c>
      <c r="G37" s="92"/>
      <c r="H37" s="91" t="s">
        <v>49</v>
      </c>
      <c r="I37" s="92"/>
      <c r="J37" s="91" t="s">
        <v>50</v>
      </c>
      <c r="K37" s="92"/>
      <c r="L37" s="91" t="s">
        <v>41</v>
      </c>
      <c r="M37" s="93"/>
      <c r="N37" s="22" t="s">
        <v>47</v>
      </c>
      <c r="O37" s="3"/>
      <c r="P37" s="2" t="s">
        <v>51</v>
      </c>
      <c r="Q37" s="2" t="s">
        <v>48</v>
      </c>
      <c r="R37" s="2"/>
      <c r="S37" s="2"/>
    </row>
    <row r="38" spans="1:19">
      <c r="A38" s="1"/>
      <c r="B38" s="21"/>
      <c r="C38" s="23" t="s">
        <v>45</v>
      </c>
      <c r="D38" s="24" t="s">
        <v>52</v>
      </c>
      <c r="E38" s="25" t="s">
        <v>24</v>
      </c>
      <c r="F38" s="26" t="s">
        <v>52</v>
      </c>
      <c r="G38" s="27" t="s">
        <v>24</v>
      </c>
      <c r="H38" s="28" t="s">
        <v>52</v>
      </c>
      <c r="I38" s="27" t="s">
        <v>24</v>
      </c>
      <c r="J38" s="28" t="s">
        <v>52</v>
      </c>
      <c r="K38" s="27" t="s">
        <v>24</v>
      </c>
      <c r="L38" s="28" t="s">
        <v>52</v>
      </c>
      <c r="M38" s="29" t="s">
        <v>24</v>
      </c>
      <c r="N38" s="30"/>
      <c r="O38" s="3"/>
      <c r="P38" s="2"/>
      <c r="Q38" s="2"/>
      <c r="R38" s="2"/>
      <c r="S38" s="2"/>
    </row>
    <row r="39" spans="1:19">
      <c r="A39" s="1"/>
      <c r="B39" s="21" t="s">
        <v>53</v>
      </c>
      <c r="C39" s="30">
        <v>2</v>
      </c>
      <c r="D39" s="26">
        <v>1</v>
      </c>
      <c r="E39" s="26">
        <v>1</v>
      </c>
      <c r="F39" s="26">
        <v>1</v>
      </c>
      <c r="G39" s="26">
        <v>1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31">
        <f t="shared" ref="N39:N48" si="4">+Q39/P39*100</f>
        <v>100</v>
      </c>
      <c r="O39" s="3"/>
      <c r="P39">
        <f>+C39-L39-M39</f>
        <v>2</v>
      </c>
      <c r="Q39">
        <f>+F39+G39</f>
        <v>2</v>
      </c>
    </row>
    <row r="40" spans="1:19">
      <c r="A40" s="1"/>
      <c r="B40" s="21" t="s">
        <v>54</v>
      </c>
      <c r="C40" s="30">
        <v>1</v>
      </c>
      <c r="D40" s="26">
        <v>1</v>
      </c>
      <c r="E40" s="26">
        <v>0</v>
      </c>
      <c r="F40" s="26">
        <v>1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31">
        <f t="shared" si="4"/>
        <v>100</v>
      </c>
      <c r="O40" s="3"/>
      <c r="P40">
        <f t="shared" ref="P40:P48" si="5">+C40-L40-M40</f>
        <v>1</v>
      </c>
      <c r="Q40">
        <f t="shared" ref="Q40:Q48" si="6">+F40+G40</f>
        <v>1</v>
      </c>
    </row>
    <row r="41" spans="1:19">
      <c r="A41" s="1"/>
      <c r="B41" s="21" t="s">
        <v>55</v>
      </c>
      <c r="C41" s="30">
        <f t="shared" ref="C40:C47" si="7">+D41+E41</f>
        <v>0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31">
        <v>0</v>
      </c>
      <c r="O41" s="3"/>
      <c r="P41">
        <f t="shared" si="5"/>
        <v>0</v>
      </c>
      <c r="Q41">
        <f t="shared" si="6"/>
        <v>0</v>
      </c>
    </row>
    <row r="42" spans="1:19">
      <c r="A42" s="1"/>
      <c r="B42" s="32" t="s">
        <v>56</v>
      </c>
      <c r="C42" s="30">
        <v>22</v>
      </c>
      <c r="D42" s="26">
        <v>6</v>
      </c>
      <c r="E42" s="26">
        <v>16</v>
      </c>
      <c r="F42" s="26">
        <v>6</v>
      </c>
      <c r="G42" s="26">
        <v>16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31">
        <f t="shared" si="4"/>
        <v>100</v>
      </c>
      <c r="O42" s="3"/>
      <c r="P42">
        <f t="shared" si="5"/>
        <v>22</v>
      </c>
      <c r="Q42">
        <f t="shared" si="6"/>
        <v>22</v>
      </c>
    </row>
    <row r="43" spans="1:19">
      <c r="A43" s="1"/>
      <c r="B43" s="32" t="s">
        <v>57</v>
      </c>
      <c r="C43" s="30">
        <f t="shared" si="7"/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31">
        <v>0</v>
      </c>
      <c r="O43" s="3"/>
      <c r="P43">
        <f t="shared" si="5"/>
        <v>0</v>
      </c>
      <c r="Q43">
        <f t="shared" si="6"/>
        <v>0</v>
      </c>
    </row>
    <row r="44" spans="1:19">
      <c r="A44" s="1"/>
      <c r="B44" s="32" t="s">
        <v>58</v>
      </c>
      <c r="C44" s="30">
        <v>0</v>
      </c>
      <c r="D44" s="26">
        <v>0</v>
      </c>
      <c r="E44" s="26">
        <v>0</v>
      </c>
      <c r="F44" s="26">
        <v>0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31">
        <v>0</v>
      </c>
      <c r="O44" s="3"/>
      <c r="P44">
        <f t="shared" si="5"/>
        <v>0</v>
      </c>
      <c r="Q44">
        <f t="shared" si="6"/>
        <v>0</v>
      </c>
    </row>
    <row r="45" spans="1:19">
      <c r="A45" s="1"/>
      <c r="B45" s="32" t="s">
        <v>59</v>
      </c>
      <c r="C45" s="30">
        <v>1</v>
      </c>
      <c r="D45" s="26">
        <v>1</v>
      </c>
      <c r="E45" s="26">
        <v>0</v>
      </c>
      <c r="F45" s="26">
        <v>0</v>
      </c>
      <c r="G45" s="26">
        <v>0</v>
      </c>
      <c r="H45" s="26">
        <v>1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31">
        <v>0</v>
      </c>
      <c r="O45" s="3"/>
      <c r="P45">
        <f t="shared" si="5"/>
        <v>1</v>
      </c>
      <c r="Q45">
        <f t="shared" si="6"/>
        <v>0</v>
      </c>
    </row>
    <row r="46" spans="1:19">
      <c r="A46" s="1"/>
      <c r="B46" s="32" t="s">
        <v>60</v>
      </c>
      <c r="C46" s="30">
        <v>1</v>
      </c>
      <c r="D46" s="26">
        <v>0</v>
      </c>
      <c r="E46" s="26">
        <v>1</v>
      </c>
      <c r="F46" s="26">
        <v>0</v>
      </c>
      <c r="G46" s="26">
        <v>1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31">
        <f t="shared" si="4"/>
        <v>100</v>
      </c>
      <c r="O46" s="3"/>
      <c r="P46">
        <f t="shared" si="5"/>
        <v>1</v>
      </c>
      <c r="Q46">
        <f t="shared" si="6"/>
        <v>1</v>
      </c>
    </row>
    <row r="47" spans="1:19">
      <c r="A47" s="1"/>
      <c r="B47" s="32" t="s">
        <v>61</v>
      </c>
      <c r="C47" s="30">
        <f t="shared" si="7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>
        <v>0</v>
      </c>
      <c r="M47" s="26">
        <v>0</v>
      </c>
      <c r="N47" s="31">
        <v>0</v>
      </c>
      <c r="O47" s="3"/>
      <c r="P47">
        <f t="shared" si="5"/>
        <v>0</v>
      </c>
      <c r="Q47">
        <f t="shared" si="6"/>
        <v>0</v>
      </c>
    </row>
    <row r="48" spans="1:19">
      <c r="A48" s="1"/>
      <c r="B48" s="21" t="s">
        <v>25</v>
      </c>
      <c r="C48" s="30">
        <f>SUM(C39:C47)</f>
        <v>27</v>
      </c>
      <c r="D48" s="30">
        <f t="shared" ref="D48:M48" si="8">SUM(D39:D47)</f>
        <v>9</v>
      </c>
      <c r="E48" s="30">
        <f t="shared" si="8"/>
        <v>18</v>
      </c>
      <c r="F48" s="30">
        <f t="shared" si="8"/>
        <v>8</v>
      </c>
      <c r="G48" s="30">
        <f t="shared" si="8"/>
        <v>18</v>
      </c>
      <c r="H48" s="30">
        <f t="shared" si="8"/>
        <v>1</v>
      </c>
      <c r="I48" s="30">
        <f t="shared" si="8"/>
        <v>0</v>
      </c>
      <c r="J48" s="30">
        <f t="shared" si="8"/>
        <v>0</v>
      </c>
      <c r="K48" s="30">
        <f t="shared" si="8"/>
        <v>0</v>
      </c>
      <c r="L48" s="30">
        <f t="shared" si="8"/>
        <v>0</v>
      </c>
      <c r="M48" s="30">
        <f t="shared" si="8"/>
        <v>0</v>
      </c>
      <c r="N48" s="31">
        <f t="shared" si="4"/>
        <v>96.296296296296291</v>
      </c>
      <c r="O48" s="3"/>
      <c r="P48">
        <f t="shared" si="5"/>
        <v>27</v>
      </c>
      <c r="Q48">
        <f t="shared" si="6"/>
        <v>26</v>
      </c>
    </row>
    <row r="49" spans="1:17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3"/>
    </row>
    <row r="50" spans="1:17" s="20" customForma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3"/>
    </row>
    <row r="51" spans="1:17" s="20" customFormat="1">
      <c r="A51" s="13"/>
      <c r="B51" s="94" t="s">
        <v>62</v>
      </c>
      <c r="C51" s="94"/>
      <c r="D51" s="94"/>
      <c r="E51" s="18"/>
      <c r="F51" s="95" t="s">
        <v>63</v>
      </c>
      <c r="G51" s="95"/>
      <c r="H51" s="95"/>
      <c r="I51" s="95"/>
      <c r="J51" s="18"/>
      <c r="K51" s="94" t="s">
        <v>64</v>
      </c>
      <c r="L51" s="94"/>
      <c r="M51" s="94"/>
      <c r="N51" s="94"/>
      <c r="O51" s="19"/>
    </row>
    <row r="52" spans="1:17" ht="15.75" thickBot="1">
      <c r="A52" s="33"/>
      <c r="B52" s="96" t="s">
        <v>65</v>
      </c>
      <c r="C52" s="96"/>
      <c r="D52" s="96"/>
      <c r="E52" s="34"/>
      <c r="F52" s="97" t="s">
        <v>66</v>
      </c>
      <c r="G52" s="97"/>
      <c r="H52" s="97"/>
      <c r="I52" s="97"/>
      <c r="J52" s="34"/>
      <c r="K52" s="96" t="s">
        <v>67</v>
      </c>
      <c r="L52" s="96"/>
      <c r="M52" s="96"/>
      <c r="N52" s="96"/>
      <c r="O52" s="35"/>
    </row>
    <row r="55" spans="1:17">
      <c r="P55" s="2" t="s">
        <v>51</v>
      </c>
      <c r="Q55" s="2" t="s">
        <v>48</v>
      </c>
    </row>
    <row r="56" spans="1:17" ht="15.75" thickBot="1">
      <c r="P56" s="2"/>
      <c r="Q56" s="2"/>
    </row>
    <row r="57" spans="1:17" ht="15.75" thickBot="1">
      <c r="B57" s="21"/>
      <c r="C57" s="88" t="s">
        <v>45</v>
      </c>
      <c r="D57" s="89"/>
      <c r="E57" s="90"/>
      <c r="F57" s="91" t="s">
        <v>48</v>
      </c>
      <c r="G57" s="92"/>
      <c r="H57" s="91" t="s">
        <v>49</v>
      </c>
      <c r="I57" s="92"/>
      <c r="J57" s="91" t="s">
        <v>50</v>
      </c>
      <c r="K57" s="92"/>
      <c r="L57" s="91" t="s">
        <v>41</v>
      </c>
      <c r="M57" s="93"/>
      <c r="N57" s="22" t="s">
        <v>47</v>
      </c>
    </row>
    <row r="58" spans="1:17">
      <c r="B58" s="21"/>
      <c r="C58" s="23" t="s">
        <v>45</v>
      </c>
      <c r="D58" s="24" t="s">
        <v>52</v>
      </c>
      <c r="E58" s="25" t="s">
        <v>24</v>
      </c>
      <c r="F58" s="26" t="s">
        <v>52</v>
      </c>
      <c r="G58" s="27" t="s">
        <v>24</v>
      </c>
      <c r="H58" s="28" t="s">
        <v>52</v>
      </c>
      <c r="I58" s="27" t="s">
        <v>24</v>
      </c>
      <c r="J58" s="28" t="s">
        <v>52</v>
      </c>
      <c r="K58" s="27" t="s">
        <v>24</v>
      </c>
      <c r="L58" s="28" t="s">
        <v>52</v>
      </c>
      <c r="M58" s="29" t="s">
        <v>24</v>
      </c>
      <c r="N58" s="30"/>
    </row>
    <row r="59" spans="1:17">
      <c r="B59" s="21" t="s">
        <v>53</v>
      </c>
      <c r="P59">
        <f>+C60-L60-M60</f>
        <v>1</v>
      </c>
      <c r="Q59">
        <f>+F60+G60</f>
        <v>1</v>
      </c>
    </row>
    <row r="60" spans="1:17">
      <c r="B60" t="s">
        <v>68</v>
      </c>
      <c r="C60" s="30">
        <v>1</v>
      </c>
      <c r="D60" s="26">
        <v>0</v>
      </c>
      <c r="E60" s="26">
        <v>1</v>
      </c>
      <c r="F60" s="26">
        <v>0</v>
      </c>
      <c r="G60" s="26">
        <v>1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31">
        <f>+Q59/P59*100</f>
        <v>100</v>
      </c>
      <c r="P60" t="e">
        <f>+#REF!-#REF!-#REF!</f>
        <v>#REF!</v>
      </c>
      <c r="Q60" t="e">
        <f>+#REF!+#REF!</f>
        <v>#REF!</v>
      </c>
    </row>
    <row r="61" spans="1:17">
      <c r="B61" t="s">
        <v>69</v>
      </c>
      <c r="C61" s="30">
        <f t="shared" ref="C61:C65" si="9">+D61+E61</f>
        <v>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31" t="e">
        <f t="shared" ref="N61:N65" si="10">+Q61/P61*100</f>
        <v>#DIV/0!</v>
      </c>
    </row>
    <row r="62" spans="1:17">
      <c r="B62" s="36" t="s">
        <v>70</v>
      </c>
      <c r="C62" s="30">
        <f t="shared" si="9"/>
        <v>0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31" t="e">
        <f t="shared" si="10"/>
        <v>#DIV/0!</v>
      </c>
      <c r="P62">
        <f t="shared" ref="P62:P66" si="11">+C62-L62-M62</f>
        <v>0</v>
      </c>
      <c r="Q62">
        <f t="shared" ref="Q62:Q66" si="12">+F62+G62</f>
        <v>0</v>
      </c>
    </row>
    <row r="63" spans="1:17">
      <c r="C63" s="30">
        <f t="shared" si="9"/>
        <v>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31" t="e">
        <f t="shared" si="10"/>
        <v>#DIV/0!</v>
      </c>
      <c r="P63">
        <f t="shared" si="11"/>
        <v>0</v>
      </c>
      <c r="Q63">
        <f t="shared" si="12"/>
        <v>0</v>
      </c>
    </row>
    <row r="64" spans="1:17">
      <c r="C64" s="30">
        <f t="shared" si="9"/>
        <v>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31" t="e">
        <f t="shared" si="10"/>
        <v>#DIV/0!</v>
      </c>
      <c r="P64">
        <f t="shared" si="11"/>
        <v>0</v>
      </c>
      <c r="Q64">
        <f t="shared" si="12"/>
        <v>0</v>
      </c>
    </row>
    <row r="65" spans="3:17">
      <c r="C65" s="30">
        <f t="shared" si="9"/>
        <v>0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31" t="e">
        <f t="shared" si="10"/>
        <v>#DIV/0!</v>
      </c>
      <c r="P65">
        <f t="shared" si="11"/>
        <v>0</v>
      </c>
      <c r="Q65">
        <f t="shared" si="12"/>
        <v>0</v>
      </c>
    </row>
    <row r="66" spans="3:17">
      <c r="C66" s="37">
        <f t="shared" ref="C66:M66" si="13">+SUM(C60:C65)</f>
        <v>1</v>
      </c>
      <c r="D66" s="37">
        <f t="shared" si="13"/>
        <v>0</v>
      </c>
      <c r="E66" s="37">
        <f t="shared" si="13"/>
        <v>1</v>
      </c>
      <c r="F66" s="37">
        <f t="shared" si="13"/>
        <v>0</v>
      </c>
      <c r="G66" s="37">
        <f t="shared" si="13"/>
        <v>1</v>
      </c>
      <c r="H66" s="37">
        <f t="shared" si="13"/>
        <v>0</v>
      </c>
      <c r="I66" s="37">
        <f t="shared" si="13"/>
        <v>0</v>
      </c>
      <c r="J66" s="37">
        <f t="shared" si="13"/>
        <v>0</v>
      </c>
      <c r="K66" s="37">
        <f t="shared" si="13"/>
        <v>0</v>
      </c>
      <c r="L66" s="37">
        <f t="shared" si="13"/>
        <v>0</v>
      </c>
      <c r="M66" s="37">
        <f t="shared" si="13"/>
        <v>0</v>
      </c>
      <c r="P66">
        <f t="shared" si="11"/>
        <v>1</v>
      </c>
      <c r="Q66">
        <f t="shared" si="12"/>
        <v>1</v>
      </c>
    </row>
  </sheetData>
  <mergeCells count="67">
    <mergeCell ref="C57:E57"/>
    <mergeCell ref="F57:G57"/>
    <mergeCell ref="H57:I57"/>
    <mergeCell ref="J57:K57"/>
    <mergeCell ref="L57:M57"/>
    <mergeCell ref="B52:D52"/>
    <mergeCell ref="F52:I52"/>
    <mergeCell ref="K52:N52"/>
    <mergeCell ref="B31:E31"/>
    <mergeCell ref="B32:E32"/>
    <mergeCell ref="B33:E33"/>
    <mergeCell ref="C37:E37"/>
    <mergeCell ref="F37:G37"/>
    <mergeCell ref="H37:I37"/>
    <mergeCell ref="J37:K37"/>
    <mergeCell ref="L37:M37"/>
    <mergeCell ref="B51:D51"/>
    <mergeCell ref="F51:I51"/>
    <mergeCell ref="K51:N51"/>
    <mergeCell ref="B30:E30"/>
    <mergeCell ref="C23:G23"/>
    <mergeCell ref="H23:I23"/>
    <mergeCell ref="J23:L23"/>
    <mergeCell ref="N23:O23"/>
    <mergeCell ref="O25:O27"/>
    <mergeCell ref="F26:H26"/>
    <mergeCell ref="I26:K26"/>
    <mergeCell ref="L26:N26"/>
    <mergeCell ref="B28:E28"/>
    <mergeCell ref="B29:E29"/>
    <mergeCell ref="A25:A27"/>
    <mergeCell ref="B25:E27"/>
    <mergeCell ref="F25:H25"/>
    <mergeCell ref="I25:K25"/>
    <mergeCell ref="L25:N25"/>
    <mergeCell ref="C21:G21"/>
    <mergeCell ref="H21:I21"/>
    <mergeCell ref="J21:L21"/>
    <mergeCell ref="N21:O21"/>
    <mergeCell ref="C22:G22"/>
    <mergeCell ref="H22:I22"/>
    <mergeCell ref="J22:L22"/>
    <mergeCell ref="N22:O22"/>
    <mergeCell ref="B12:F12"/>
    <mergeCell ref="G12:H12"/>
    <mergeCell ref="J12:K12"/>
    <mergeCell ref="C20:G20"/>
    <mergeCell ref="H20:I20"/>
    <mergeCell ref="J20:L20"/>
    <mergeCell ref="B10:F10"/>
    <mergeCell ref="G10:H10"/>
    <mergeCell ref="J10:K10"/>
    <mergeCell ref="B11:F11"/>
    <mergeCell ref="G11:H11"/>
    <mergeCell ref="J11:K11"/>
    <mergeCell ref="B8:F8"/>
    <mergeCell ref="G8:H8"/>
    <mergeCell ref="J8:K8"/>
    <mergeCell ref="B9:F9"/>
    <mergeCell ref="G9:H9"/>
    <mergeCell ref="J9:K9"/>
    <mergeCell ref="A7:O7"/>
    <mergeCell ref="A1:O1"/>
    <mergeCell ref="A2:O2"/>
    <mergeCell ref="A3:O3"/>
    <mergeCell ref="A4:O4"/>
    <mergeCell ref="A6:O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TYBA HIS FINAL</vt:lpstr>
      <vt:lpstr>TYBA HIS 6 SEM </vt:lpstr>
      <vt:lpstr>'TYBA HIS FINAL'!Print_Area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</dc:creator>
  <cp:lastModifiedBy>Naac</cp:lastModifiedBy>
  <dcterms:created xsi:type="dcterms:W3CDTF">2023-07-15T08:06:44Z</dcterms:created>
  <dcterms:modified xsi:type="dcterms:W3CDTF">2025-08-09T04:40:28Z</dcterms:modified>
</cp:coreProperties>
</file>